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M:\Rennes RH\0-2 - AFFAIRES SOCIALES\1- Droit collectif\Index f-h\Index 2024\Index h-f 2024 - LGL GESTION\"/>
    </mc:Choice>
  </mc:AlternateContent>
  <xr:revisionPtr revIDLastSave="0" documentId="8_{B73D013B-C4B8-4D20-8D6E-42222FD4E5D2}" xr6:coauthVersionLast="47" xr6:coauthVersionMax="47" xr10:uidLastSave="{00000000-0000-0000-0000-000000000000}"/>
  <bookViews>
    <workbookView xWindow="-98" yWindow="-98" windowWidth="25996" windowHeight="10276" xr2:uid="{3A3718BC-1F75-42F4-B693-B67F22815534}"/>
  </bookViews>
  <sheets>
    <sheet name="Index TRANSPORTS LAHAYE" sheetId="2" r:id="rId1"/>
    <sheet name="Index LGL INTERNATIONAL" sheetId="3" r:id="rId2"/>
    <sheet name="Index LAHAYE FRIGO 35" sheetId="10" r:id="rId3"/>
    <sheet name="Index LAHAYE NANTES" sheetId="4" r:id="rId4"/>
    <sheet name="Index LAHAYE LE MANS" sheetId="5" r:id="rId5"/>
    <sheet name="index LAHAYE LOCATION " sheetId="6" r:id="rId6"/>
    <sheet name="Index LDF" sheetId="7" r:id="rId7"/>
    <sheet name="Index LAHAYE LOGISTIQUE " sheetId="8" r:id="rId8"/>
    <sheet name="Index" sheetId="9" r:id="rId9"/>
    <sheet name="Feuil1" sheetId="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0" l="1"/>
  <c r="E13" i="10"/>
  <c r="D13" i="10"/>
  <c r="D12" i="10"/>
  <c r="B12" i="10"/>
  <c r="F12" i="10" s="1"/>
  <c r="F11" i="10"/>
  <c r="E11" i="10"/>
  <c r="B11" i="10"/>
  <c r="D11" i="10" s="1"/>
  <c r="D10" i="10"/>
  <c r="B10" i="10"/>
  <c r="F10" i="10" s="1"/>
  <c r="F14" i="10" s="1"/>
  <c r="E10" i="10" l="1"/>
  <c r="E12" i="10"/>
  <c r="E14" i="10" l="1"/>
  <c r="F15" i="10" s="1"/>
  <c r="F13" i="9" l="1"/>
  <c r="E13" i="9"/>
  <c r="D13" i="9"/>
  <c r="D12" i="9"/>
  <c r="B12" i="9"/>
  <c r="F12" i="9" s="1"/>
  <c r="F11" i="9"/>
  <c r="E11" i="9"/>
  <c r="B11" i="9"/>
  <c r="D11" i="9" s="1"/>
  <c r="D10" i="9"/>
  <c r="B10" i="9"/>
  <c r="E10" i="9" s="1"/>
  <c r="F13" i="8"/>
  <c r="E13" i="8"/>
  <c r="D13" i="8"/>
  <c r="D12" i="8"/>
  <c r="B12" i="8"/>
  <c r="F12" i="8" s="1"/>
  <c r="B11" i="8"/>
  <c r="D11" i="8" s="1"/>
  <c r="D10" i="8"/>
  <c r="B10" i="8"/>
  <c r="F10" i="8" s="1"/>
  <c r="F10" i="9" l="1"/>
  <c r="F14" i="9" s="1"/>
  <c r="E12" i="9"/>
  <c r="E14" i="9" s="1"/>
  <c r="F15" i="9" s="1"/>
  <c r="E11" i="8"/>
  <c r="F11" i="8"/>
  <c r="F14" i="8" s="1"/>
  <c r="E12" i="8"/>
  <c r="E10" i="8"/>
  <c r="E14" i="8" s="1"/>
  <c r="F15" i="8" s="1"/>
  <c r="F13" i="7" l="1"/>
  <c r="E13" i="7"/>
  <c r="D13" i="7"/>
  <c r="D12" i="7"/>
  <c r="B12" i="7"/>
  <c r="F12" i="7" s="1"/>
  <c r="B11" i="7"/>
  <c r="F11" i="7" s="1"/>
  <c r="F10" i="7"/>
  <c r="D10" i="7"/>
  <c r="B10" i="7"/>
  <c r="E10" i="7" s="1"/>
  <c r="F14" i="7" l="1"/>
  <c r="D11" i="7"/>
  <c r="E11" i="7"/>
  <c r="E14" i="7" s="1"/>
  <c r="F15" i="7" s="1"/>
  <c r="E12" i="7"/>
  <c r="F9" i="6" l="1"/>
  <c r="D9" i="6"/>
  <c r="C9" i="6"/>
  <c r="C8" i="6"/>
  <c r="B8" i="6"/>
  <c r="F8" i="6" s="1"/>
  <c r="F7" i="6"/>
  <c r="B7" i="6"/>
  <c r="D7" i="6" s="1"/>
  <c r="C6" i="6"/>
  <c r="B6" i="6"/>
  <c r="F6" i="6" s="1"/>
  <c r="F10" i="6" s="1"/>
  <c r="A12" i="6" l="1"/>
  <c r="D11" i="6"/>
  <c r="D8" i="6"/>
  <c r="D6" i="6"/>
  <c r="D10" i="6" s="1"/>
  <c r="C7" i="6"/>
  <c r="F13" i="5" l="1"/>
  <c r="E13" i="5"/>
  <c r="D13" i="5"/>
  <c r="D12" i="5"/>
  <c r="B12" i="5"/>
  <c r="E12" i="5" s="1"/>
  <c r="F11" i="5"/>
  <c r="E11" i="5"/>
  <c r="D11" i="5"/>
  <c r="B11" i="5"/>
  <c r="D10" i="5"/>
  <c r="B10" i="5"/>
  <c r="F10" i="5" s="1"/>
  <c r="F12" i="5" l="1"/>
  <c r="F14" i="5" s="1"/>
  <c r="E10" i="5"/>
  <c r="E14" i="5" s="1"/>
  <c r="F15" i="5" s="1"/>
  <c r="F13" i="4" l="1"/>
  <c r="E13" i="4"/>
  <c r="D13" i="4"/>
  <c r="D12" i="4"/>
  <c r="B12" i="4"/>
  <c r="F12" i="4" s="1"/>
  <c r="F11" i="4"/>
  <c r="E11" i="4"/>
  <c r="B11" i="4"/>
  <c r="D11" i="4" s="1"/>
  <c r="D10" i="4"/>
  <c r="B10" i="4"/>
  <c r="E10" i="4" s="1"/>
  <c r="E12" i="4" l="1"/>
  <c r="E14" i="4" s="1"/>
  <c r="F15" i="4" s="1"/>
  <c r="F10" i="4"/>
  <c r="F14" i="4" s="1"/>
  <c r="F13" i="3" l="1"/>
  <c r="E13" i="3"/>
  <c r="D13" i="3"/>
  <c r="D12" i="3"/>
  <c r="B12" i="3"/>
  <c r="F12" i="3" s="1"/>
  <c r="F11" i="3"/>
  <c r="E11" i="3"/>
  <c r="B11" i="3"/>
  <c r="D11" i="3" s="1"/>
  <c r="D10" i="3"/>
  <c r="B10" i="3"/>
  <c r="F10" i="3" s="1"/>
  <c r="F14" i="3" l="1"/>
  <c r="E12" i="3"/>
  <c r="E10" i="3"/>
  <c r="E14" i="3" s="1"/>
  <c r="F15" i="3" s="1"/>
  <c r="F14" i="2" l="1"/>
  <c r="E14" i="2"/>
  <c r="D14" i="2"/>
  <c r="D13" i="2"/>
  <c r="F12" i="2"/>
  <c r="E12" i="2"/>
  <c r="D12" i="2"/>
  <c r="B12" i="2"/>
  <c r="D11" i="2"/>
  <c r="B11" i="2"/>
  <c r="F11" i="2" s="1"/>
  <c r="D10" i="2"/>
  <c r="B10" i="2"/>
  <c r="F10" i="2" s="1"/>
  <c r="F15" i="2" s="1"/>
  <c r="E11" i="2" l="1"/>
  <c r="E10" i="2"/>
  <c r="E15" i="2" s="1"/>
  <c r="F16" i="2" s="1"/>
</calcChain>
</file>

<file path=xl/sharedStrings.xml><?xml version="1.0" encoding="utf-8"?>
<sst xmlns="http://schemas.openxmlformats.org/spreadsheetml/2006/main" count="126" uniqueCount="29">
  <si>
    <t>Index de l'égalité professionnelle femmes-hommes</t>
  </si>
  <si>
    <t>Calculs automatiques, ne pas modifier.</t>
  </si>
  <si>
    <t>Lorsqu’un ou plusieurs indicateurs ne sont pas calculables, le nombre total de points obtenus aux indicateurs calculables est ramené sur 100 en appliquant la règle de la proportionnalité.
Dès lors que le nombre maximum de points pouvant être obtenus aux indicateurs calculables, au total, avant application de la règle de la proportionnalité, est inférieur à 75 points, l’index n’est pas calculable pour la période de référence annuelle considérée.</t>
  </si>
  <si>
    <t>Indicateur calculable (1=oui, 0=non)</t>
  </si>
  <si>
    <t>Nombre de points maximum de l'indicateur</t>
  </si>
  <si>
    <t>Résultat final obtenu</t>
  </si>
  <si>
    <t>Nombre de points maximum de l'indicateur calculable</t>
  </si>
  <si>
    <t>Nombre de points obtenus</t>
  </si>
  <si>
    <t>1- Ecart de rémunération (en %)</t>
  </si>
  <si>
    <t>2- Ecart de taux d'augmentations individuelles (en %)</t>
  </si>
  <si>
    <t>3- Ecart de taux de promotions (en %)</t>
  </si>
  <si>
    <t>4- Pourcentage de salariés ayant bénéficié d'une augmentation dans l'année suivant leur retour de congé maternité</t>
  </si>
  <si>
    <t>5- Nombre de salariés du sexe sous-représenté parmi les 10 plus hautes rémunérations</t>
  </si>
  <si>
    <t>Total des indicateurs calculables</t>
  </si>
  <si>
    <t>INDEX (sur 100 points)</t>
  </si>
  <si>
    <t>Calculs automatiques, ne pas modifier</t>
  </si>
  <si>
    <t>2- Ecart de taux d'augmentations individuelles (en % ou en nombre équivalent de salariés)</t>
  </si>
  <si>
    <t>3- Pourcentage de salariés ayant bénéficié d'une augmentation dans l'année suivant leur retour de congé maternité</t>
  </si>
  <si>
    <t>4- Nombre de salariés du sexe sous-représenté parmi les 10 plus hautes rémunérations</t>
  </si>
  <si>
    <t>Calcul de l'index d'égalité professionnelle femmes-hommes</t>
  </si>
  <si>
    <t>indicateur calculable (1=oui, 0=non)</t>
  </si>
  <si>
    <t>valeur de l'indicateur</t>
  </si>
  <si>
    <t>points obtenus</t>
  </si>
  <si>
    <t>nombre de points maximum de l'indicateur</t>
  </si>
  <si>
    <t>nombre de points maximum des indicateurs calculables</t>
  </si>
  <si>
    <t>1- écart de remuneration (en %)</t>
  </si>
  <si>
    <t>2- écarts d'augmentations individuelles (en points de % ou en nombre équivalent de salariés)</t>
  </si>
  <si>
    <t>3- pourcentage de salariés augmentés au retour d'un congé maternité (%)</t>
  </si>
  <si>
    <t>4- nombre de salariés du sexe sous-représenté parmi les 10 plus hautes rémunérations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</si>
</sst>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Aptos Narrow"/>
      <family val="2"/>
      <scheme val="minor"/>
    </font>
    <font>
      <b/>
      <sz val="26"/>
      <color theme="4"/>
      <name val="Arial"/>
      <family val="2"/>
    </font>
    <font>
      <b/>
      <sz val="28"/>
      <color theme="4"/>
      <name val="Arial"/>
      <family val="2"/>
    </font>
    <font>
      <b/>
      <sz val="11"/>
      <color theme="4"/>
      <name val="Arial"/>
      <family val="2"/>
    </font>
    <font>
      <b/>
      <sz val="18"/>
      <color rgb="FFC00000"/>
      <name val="Aptos Narrow"/>
      <family val="2"/>
      <scheme val="minor"/>
    </font>
    <font>
      <sz val="18"/>
      <name val="Aptos Narrow"/>
      <family val="2"/>
      <scheme val="minor"/>
    </font>
    <font>
      <sz val="11"/>
      <name val="Aptos Narrow"/>
      <family val="2"/>
      <scheme val="minor"/>
    </font>
    <font>
      <sz val="18"/>
      <name val="Calibri"/>
      <family val="2"/>
    </font>
    <font>
      <sz val="18"/>
      <name val="Arial"/>
      <family val="2"/>
    </font>
    <font>
      <b/>
      <sz val="14"/>
      <name val="Arial"/>
      <family val="2"/>
    </font>
    <font>
      <sz val="14"/>
      <name val="Arial"/>
      <family val="2"/>
    </font>
    <font>
      <b/>
      <sz val="14"/>
      <color rgb="FFC00000"/>
      <name val="Arial"/>
      <family val="2"/>
    </font>
    <font>
      <sz val="16"/>
      <color theme="1"/>
      <name val="Aptos Narrow"/>
      <family val="2"/>
      <scheme val="minor"/>
    </font>
    <font>
      <b/>
      <sz val="11"/>
      <color rgb="FFC00000"/>
      <name val="Aptos Narrow"/>
      <family val="2"/>
      <scheme val="minor"/>
    </font>
    <font>
      <b/>
      <sz val="18"/>
      <name val="Aptos Narrow"/>
      <family val="2"/>
      <scheme val="minor"/>
    </font>
    <font>
      <b/>
      <sz val="14"/>
      <color rgb="FF850032"/>
      <name val="Arial"/>
      <family val="2"/>
    </font>
    <font>
      <sz val="14"/>
      <color rgb="FF850032"/>
      <name val="Arial"/>
      <family val="2"/>
    </font>
  </fonts>
  <fills count="7">
    <fill>
      <patternFill patternType="none"/>
    </fill>
    <fill>
      <patternFill patternType="gray125"/>
    </fill>
    <fill>
      <patternFill patternType="solid">
        <fgColor theme="0"/>
        <bgColor indexed="64"/>
      </patternFill>
    </fill>
    <fill>
      <patternFill patternType="solid">
        <fgColor rgb="FFFFD100"/>
        <bgColor indexed="64"/>
      </patternFill>
    </fill>
    <fill>
      <patternFill patternType="solid">
        <fgColor rgb="FFFFEECB"/>
        <bgColor indexed="64"/>
      </patternFill>
    </fill>
    <fill>
      <patternFill patternType="solid">
        <fgColor rgb="FFFFF7E7"/>
        <bgColor indexed="64"/>
      </patternFill>
    </fill>
    <fill>
      <patternFill patternType="solid">
        <fgColor rgb="FFFFFF00"/>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s>
  <cellStyleXfs count="1">
    <xf numFmtId="0" fontId="0" fillId="0" borderId="0"/>
  </cellStyleXfs>
  <cellXfs count="66">
    <xf numFmtId="0" fontId="0" fillId="0" borderId="0" xfId="0"/>
    <xf numFmtId="0" fontId="1" fillId="2" borderId="0" xfId="0" applyFont="1" applyFill="1" applyAlignment="1">
      <alignment horizontal="left" vertical="center" readingOrder="1"/>
    </xf>
    <xf numFmtId="0" fontId="0" fillId="2" borderId="0" xfId="0"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2" borderId="0" xfId="0" applyFont="1" applyFill="1"/>
    <xf numFmtId="0" fontId="5" fillId="2" borderId="0" xfId="0" applyFont="1" applyFill="1"/>
    <xf numFmtId="0" fontId="6" fillId="2" borderId="0" xfId="0" applyFont="1" applyFill="1"/>
    <xf numFmtId="0" fontId="7" fillId="2" borderId="1" xfId="0" applyFont="1" applyFill="1" applyBorder="1" applyAlignment="1">
      <alignment horizontal="left" vertical="center" wrapText="1" readingOrder="1"/>
    </xf>
    <xf numFmtId="0" fontId="7" fillId="2" borderId="2" xfId="0" applyFont="1" applyFill="1" applyBorder="1" applyAlignment="1">
      <alignment horizontal="left" vertical="center" wrapText="1" readingOrder="1"/>
    </xf>
    <xf numFmtId="0" fontId="7" fillId="2" borderId="3" xfId="0" applyFont="1" applyFill="1" applyBorder="1" applyAlignment="1">
      <alignment horizontal="left" vertical="center" wrapText="1" readingOrder="1"/>
    </xf>
    <xf numFmtId="0" fontId="3" fillId="2" borderId="0" xfId="0" applyFont="1" applyFill="1" applyAlignment="1">
      <alignment horizontal="left" vertical="center" wrapText="1" readingOrder="1"/>
    </xf>
    <xf numFmtId="0" fontId="8" fillId="3" borderId="4" xfId="0" applyFont="1" applyFill="1" applyBorder="1" applyAlignment="1">
      <alignment vertical="top" wrapText="1"/>
    </xf>
    <xf numFmtId="0" fontId="9" fillId="3" borderId="4" xfId="0" applyFont="1" applyFill="1" applyBorder="1" applyAlignment="1">
      <alignment horizontal="center" vertical="center" wrapText="1" readingOrder="1"/>
    </xf>
    <xf numFmtId="0" fontId="10" fillId="4" borderId="5" xfId="0" applyFont="1" applyFill="1" applyBorder="1" applyAlignment="1">
      <alignment horizontal="left" vertical="center" wrapText="1" readingOrder="1"/>
    </xf>
    <xf numFmtId="1" fontId="10" fillId="4" borderId="5" xfId="0" applyNumberFormat="1" applyFont="1" applyFill="1" applyBorder="1" applyAlignment="1">
      <alignment horizontal="center" vertical="center" wrapText="1" readingOrder="1"/>
    </xf>
    <xf numFmtId="0" fontId="10" fillId="4" borderId="5" xfId="0" applyFont="1" applyFill="1" applyBorder="1" applyAlignment="1">
      <alignment horizontal="center" vertical="center" wrapText="1" readingOrder="1"/>
    </xf>
    <xf numFmtId="164" fontId="10" fillId="4" borderId="5" xfId="0" applyNumberFormat="1" applyFont="1" applyFill="1" applyBorder="1" applyAlignment="1">
      <alignment horizontal="center" vertical="center" wrapText="1" readingOrder="1"/>
    </xf>
    <xf numFmtId="0" fontId="10" fillId="5" borderId="6" xfId="0" applyFont="1" applyFill="1" applyBorder="1" applyAlignment="1">
      <alignment horizontal="left" vertical="center" wrapText="1" readingOrder="1"/>
    </xf>
    <xf numFmtId="0" fontId="10" fillId="5" borderId="6" xfId="0" applyFont="1" applyFill="1" applyBorder="1" applyAlignment="1">
      <alignment horizontal="center" vertical="center" wrapText="1" readingOrder="1"/>
    </xf>
    <xf numFmtId="164" fontId="10" fillId="5" borderId="6" xfId="0" applyNumberFormat="1" applyFont="1" applyFill="1" applyBorder="1" applyAlignment="1">
      <alignment horizontal="center" vertical="center" wrapText="1" readingOrder="1"/>
    </xf>
    <xf numFmtId="0" fontId="10" fillId="4" borderId="6" xfId="0" applyFont="1" applyFill="1" applyBorder="1" applyAlignment="1">
      <alignment horizontal="left" vertical="center" wrapText="1" readingOrder="1"/>
    </xf>
    <xf numFmtId="1" fontId="10" fillId="4" borderId="6" xfId="0" applyNumberFormat="1" applyFont="1" applyFill="1" applyBorder="1" applyAlignment="1">
      <alignment horizontal="center" vertical="center" wrapText="1" readingOrder="1"/>
    </xf>
    <xf numFmtId="0" fontId="10" fillId="4" borderId="6" xfId="0" applyFont="1" applyFill="1" applyBorder="1" applyAlignment="1">
      <alignment horizontal="center" vertical="center" wrapText="1" readingOrder="1"/>
    </xf>
    <xf numFmtId="164" fontId="10" fillId="4" borderId="6" xfId="0" applyNumberFormat="1" applyFont="1" applyFill="1" applyBorder="1" applyAlignment="1">
      <alignment horizontal="center" vertical="center" wrapText="1" readingOrder="1"/>
    </xf>
    <xf numFmtId="1" fontId="10" fillId="5" borderId="6" xfId="0" applyNumberFormat="1" applyFont="1" applyFill="1" applyBorder="1" applyAlignment="1">
      <alignment horizontal="center" vertical="center" wrapText="1" readingOrder="1"/>
    </xf>
    <xf numFmtId="0" fontId="10" fillId="4" borderId="7" xfId="0" applyFont="1" applyFill="1" applyBorder="1" applyAlignment="1">
      <alignment horizontal="left" vertical="center" wrapText="1" readingOrder="1"/>
    </xf>
    <xf numFmtId="1" fontId="10" fillId="4" borderId="7" xfId="0" applyNumberFormat="1" applyFont="1" applyFill="1" applyBorder="1" applyAlignment="1">
      <alignment horizontal="center" vertical="center" wrapText="1" readingOrder="1"/>
    </xf>
    <xf numFmtId="0" fontId="10" fillId="4" borderId="7" xfId="0" applyFont="1" applyFill="1" applyBorder="1" applyAlignment="1">
      <alignment horizontal="center" vertical="center" wrapText="1" readingOrder="1"/>
    </xf>
    <xf numFmtId="0" fontId="9" fillId="5" borderId="0" xfId="0" applyFont="1" applyFill="1" applyAlignment="1">
      <alignment horizontal="left" vertical="center" wrapText="1" readingOrder="1"/>
    </xf>
    <xf numFmtId="0" fontId="10" fillId="5" borderId="0" xfId="0" applyFont="1" applyFill="1" applyAlignment="1">
      <alignment horizontal="center" vertical="center" wrapText="1" readingOrder="1"/>
    </xf>
    <xf numFmtId="0" fontId="9" fillId="5" borderId="0" xfId="0" applyFont="1" applyFill="1" applyAlignment="1">
      <alignment horizontal="center" vertical="center" wrapText="1" readingOrder="1"/>
    </xf>
    <xf numFmtId="1" fontId="9" fillId="5" borderId="0" xfId="0" applyNumberFormat="1" applyFont="1" applyFill="1" applyAlignment="1">
      <alignment horizontal="center" vertical="center" wrapText="1" readingOrder="1"/>
    </xf>
    <xf numFmtId="0" fontId="9" fillId="6" borderId="0" xfId="0" applyFont="1" applyFill="1" applyAlignment="1">
      <alignment horizontal="left" vertical="center" wrapText="1" readingOrder="1"/>
    </xf>
    <xf numFmtId="2" fontId="10" fillId="6" borderId="0" xfId="0" applyNumberFormat="1" applyFont="1" applyFill="1" applyAlignment="1">
      <alignment horizontal="center" vertical="center" wrapText="1" readingOrder="1"/>
    </xf>
    <xf numFmtId="1" fontId="9" fillId="6" borderId="0" xfId="0" applyNumberFormat="1" applyFont="1" applyFill="1" applyAlignment="1">
      <alignment horizontal="center" vertical="center" wrapText="1" readingOrder="1"/>
    </xf>
    <xf numFmtId="1" fontId="11" fillId="6" borderId="0" xfId="0" applyNumberFormat="1" applyFont="1" applyFill="1" applyAlignment="1">
      <alignment horizontal="center" vertical="center" wrapText="1" readingOrder="1"/>
    </xf>
    <xf numFmtId="0" fontId="12" fillId="2" borderId="0" xfId="0" applyFont="1" applyFill="1"/>
    <xf numFmtId="0" fontId="13" fillId="2" borderId="0" xfId="0" applyFont="1" applyFill="1"/>
    <xf numFmtId="0" fontId="8" fillId="3" borderId="4" xfId="0" applyFont="1" applyFill="1" applyBorder="1" applyAlignment="1">
      <alignment vertical="center" wrapText="1"/>
    </xf>
    <xf numFmtId="0" fontId="2" fillId="0" borderId="0" xfId="0" applyFont="1" applyAlignment="1">
      <alignment horizontal="left" vertical="center" readingOrder="1"/>
    </xf>
    <xf numFmtId="0" fontId="14" fillId="0" borderId="0" xfId="0" applyFont="1"/>
    <xf numFmtId="0" fontId="5" fillId="0" borderId="0" xfId="0" applyFont="1"/>
    <xf numFmtId="0" fontId="6" fillId="0" borderId="0" xfId="0" applyFont="1"/>
    <xf numFmtId="0" fontId="15" fillId="3" borderId="4" xfId="0" applyFont="1" applyFill="1" applyBorder="1" applyAlignment="1">
      <alignment horizontal="center" vertical="center" wrapText="1" readingOrder="1"/>
    </xf>
    <xf numFmtId="0" fontId="16" fillId="4" borderId="5" xfId="0" applyFont="1" applyFill="1" applyBorder="1" applyAlignment="1">
      <alignment horizontal="left" vertical="center" wrapText="1" readingOrder="1"/>
    </xf>
    <xf numFmtId="1" fontId="16" fillId="4" borderId="5" xfId="0" applyNumberFormat="1" applyFont="1" applyFill="1" applyBorder="1" applyAlignment="1">
      <alignment horizontal="right" vertical="center" wrapText="1" indent="5" readingOrder="1"/>
    </xf>
    <xf numFmtId="0" fontId="16" fillId="4" borderId="5" xfId="0" applyFont="1" applyFill="1" applyBorder="1" applyAlignment="1">
      <alignment horizontal="right" vertical="center" wrapText="1" indent="5" readingOrder="1"/>
    </xf>
    <xf numFmtId="0" fontId="16" fillId="4" borderId="5" xfId="0" applyFont="1" applyFill="1" applyBorder="1" applyAlignment="1">
      <alignment horizontal="right" vertical="center" wrapText="1" indent="8" readingOrder="1"/>
    </xf>
    <xf numFmtId="0" fontId="16" fillId="5" borderId="6" xfId="0" applyFont="1" applyFill="1" applyBorder="1" applyAlignment="1">
      <alignment horizontal="left" vertical="center" wrapText="1" readingOrder="1"/>
    </xf>
    <xf numFmtId="0" fontId="16" fillId="5" borderId="6" xfId="0" applyFont="1" applyFill="1" applyBorder="1" applyAlignment="1">
      <alignment horizontal="right" vertical="center" wrapText="1" indent="5" readingOrder="1"/>
    </xf>
    <xf numFmtId="164" fontId="16" fillId="5" borderId="6" xfId="0" applyNumberFormat="1" applyFont="1" applyFill="1" applyBorder="1" applyAlignment="1">
      <alignment horizontal="right" vertical="center" wrapText="1" indent="5" readingOrder="1"/>
    </xf>
    <xf numFmtId="0" fontId="16" fillId="5" borderId="6" xfId="0" applyFont="1" applyFill="1" applyBorder="1" applyAlignment="1">
      <alignment horizontal="right" vertical="center" wrapText="1" indent="8" readingOrder="1"/>
    </xf>
    <xf numFmtId="1" fontId="16" fillId="5" borderId="6" xfId="0" applyNumberFormat="1" applyFont="1" applyFill="1" applyBorder="1" applyAlignment="1">
      <alignment horizontal="right" vertical="center" wrapText="1" indent="5" readingOrder="1"/>
    </xf>
    <xf numFmtId="0" fontId="16" fillId="4" borderId="7" xfId="0" applyFont="1" applyFill="1" applyBorder="1" applyAlignment="1">
      <alignment horizontal="left" vertical="center" wrapText="1" readingOrder="1"/>
    </xf>
    <xf numFmtId="1" fontId="16" fillId="4" borderId="7" xfId="0" applyNumberFormat="1" applyFont="1" applyFill="1" applyBorder="1" applyAlignment="1">
      <alignment horizontal="right" vertical="center" wrapText="1" indent="5" readingOrder="1"/>
    </xf>
    <xf numFmtId="0" fontId="16" fillId="4" borderId="7" xfId="0" applyFont="1" applyFill="1" applyBorder="1" applyAlignment="1">
      <alignment horizontal="right" vertical="center" wrapText="1" indent="8" readingOrder="1"/>
    </xf>
    <xf numFmtId="0" fontId="15" fillId="5" borderId="0" xfId="0" applyFont="1" applyFill="1" applyAlignment="1">
      <alignment horizontal="left" vertical="center" wrapText="1" readingOrder="1"/>
    </xf>
    <xf numFmtId="0" fontId="16" fillId="5" borderId="0" xfId="0" applyFont="1" applyFill="1" applyAlignment="1">
      <alignment horizontal="right" vertical="center" wrapText="1" indent="5" readingOrder="1"/>
    </xf>
    <xf numFmtId="1" fontId="15" fillId="5" borderId="0" xfId="0" applyNumberFormat="1" applyFont="1" applyFill="1" applyAlignment="1">
      <alignment horizontal="right" vertical="center" wrapText="1" indent="5" readingOrder="1"/>
    </xf>
    <xf numFmtId="0" fontId="15" fillId="5" borderId="0" xfId="0" applyFont="1" applyFill="1" applyAlignment="1">
      <alignment horizontal="right" vertical="center" wrapText="1" indent="8" readingOrder="1"/>
    </xf>
    <xf numFmtId="0" fontId="15" fillId="6" borderId="0" xfId="0" applyFont="1" applyFill="1" applyAlignment="1">
      <alignment horizontal="left" vertical="center" wrapText="1" readingOrder="1"/>
    </xf>
    <xf numFmtId="2" fontId="16" fillId="6" borderId="0" xfId="0" applyNumberFormat="1" applyFont="1" applyFill="1" applyAlignment="1">
      <alignment horizontal="right" vertical="center" wrapText="1" indent="5" readingOrder="1"/>
    </xf>
    <xf numFmtId="1" fontId="15" fillId="6" borderId="0" xfId="0" applyNumberFormat="1" applyFont="1" applyFill="1" applyAlignment="1">
      <alignment horizontal="right" vertical="center" wrapText="1" indent="5" readingOrder="1"/>
    </xf>
    <xf numFmtId="1" fontId="15" fillId="6" borderId="0" xfId="0" applyNumberFormat="1" applyFont="1" applyFill="1" applyAlignment="1">
      <alignment horizontal="right" vertical="center" wrapText="1" indent="8" readingOrder="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Rennes%20RH\0-2%20-%20AFFAIRES%20SOCIALES\1-%20Droit%20collectif\Index%20f-h\Index%202024\Index%20h-f%202024%20-%20LAHAYE-OK\Index%20&#233;galit&#233;%20h-f%202024-%20LAHAYE.xlsx" TargetMode="External"/><Relationship Id="rId1" Type="http://schemas.openxmlformats.org/officeDocument/2006/relationships/externalLinkPath" Target="/Rennes%20RH/0-2%20-%20AFFAIRES%20SOCIALES/1-%20Droit%20collectif/Index%20f-h/Index%202024/Index%20h-f%202024%20-%20LAHAYE-OK/Index%20&#233;galit&#233;%20h-f%202024-%20LAHAY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Rennes%20RH\0-2%20-%20AFFAIRES%20SOCIALES\1-%20Droit%20collectif\Index%20f-h\Index%202024\Index%20h-f%202024%20-%20LGL%20I-OK\Index%20&#233;galit&#233;%20h-f%202024%20-%20LGLI.xlsx" TargetMode="External"/><Relationship Id="rId1" Type="http://schemas.openxmlformats.org/officeDocument/2006/relationships/externalLinkPath" Target="/Rennes%20RH/0-2%20-%20AFFAIRES%20SOCIALES/1-%20Droit%20collectif/Index%20f-h/Index%202024/Index%20h-f%202024%20-%20LGL%20I-OK/Index%20&#233;galit&#233;%20h-f%202024%20-%20LGLI.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M:\Rennes%20RH\0-2%20-%20AFFAIRES%20SOCIALES\1-%20Droit%20collectif\Index%20f-h\Index%202024\Index%20h-f%202024%20-%20LAHAYE%20NANTES-OK\Index%20&#233;galit&#233;%20hf%202024-%20LAHAYE%20NANTES.xlsx" TargetMode="External"/><Relationship Id="rId1" Type="http://schemas.openxmlformats.org/officeDocument/2006/relationships/externalLinkPath" Target="/Rennes%20RH/0-2%20-%20AFFAIRES%20SOCIALES/1-%20Droit%20collectif/Index%20f-h/Index%202024/Index%20h-f%202024%20-%20LAHAYE%20NANTES-OK/Index%20&#233;galit&#233;%20hf%202024-%20LAHAYE%20NANTES.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M:\Rennes%20RH\0-2%20-%20AFFAIRES%20SOCIALES\1-%20Droit%20collectif\Index%20f-h\Index%202024\index%20h-f%202024%20-%20LAHAYE%20LE%20MANS\Index%20&#233;galit&#233;%20hf%202024-%20LAHAYE%20LE%20MANS.xlsx" TargetMode="External"/><Relationship Id="rId1" Type="http://schemas.openxmlformats.org/officeDocument/2006/relationships/externalLinkPath" Target="/Rennes%20RH/0-2%20-%20AFFAIRES%20SOCIALES/1-%20Droit%20collectif/Index%20f-h/Index%202024/index%20h-f%202024%20-%20LAHAYE%20LE%20MANS/Index%20&#233;galit&#233;%20hf%202024-%20LAHAYE%20LE%20MANS.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M:\Rennes%20RH\0-2%20-%20AFFAIRES%20SOCIALES\1-%20Droit%20collectif\Index%20f-h\Index%202024\Index%20h-f%202024-%20LAHAYE%20LOCATION-OK\Index%20&#233;galit&#233;%20hf%202024%20-%20LAHAYE%20LOCATION.xlsx" TargetMode="External"/><Relationship Id="rId1" Type="http://schemas.openxmlformats.org/officeDocument/2006/relationships/externalLinkPath" Target="/Rennes%20RH/0-2%20-%20AFFAIRES%20SOCIALES/1-%20Droit%20collectif/Index%20f-h/Index%202024/Index%20h-f%202024-%20LAHAYE%20LOCATION-OK/Index%20&#233;galit&#233;%20hf%202024%20-%20LAHAYE%20LOCATION.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M:\Rennes%20RH\0-2%20-%20AFFAIRES%20SOCIALES\1-%20Droit%20collectif\Index%20f-h\Index%202024\Index%20h-f%202024%20-%20LDF-OK\Index%20&#233;galit&#233;%20hf%202024-%20LDF.xlsx" TargetMode="External"/><Relationship Id="rId1" Type="http://schemas.openxmlformats.org/officeDocument/2006/relationships/externalLinkPath" Target="/Rennes%20RH/0-2%20-%20AFFAIRES%20SOCIALES/1-%20Droit%20collectif/Index%20f-h/Index%202024/Index%20h-f%202024%20-%20LDF-OK/Index%20&#233;galit&#233;%20hf%202024-%20LDF.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M:\Rennes%20RH\0-2%20-%20AFFAIRES%20SOCIALES\1-%20Droit%20collectif\Index%20f-h\Index%202024\Index%20h-f%202024%20-%20LAHAYE%20LOGISTIQUE-OK\Index%20&#233;galit&#233;%20h-f%202024-%20LLO.xlsx" TargetMode="External"/><Relationship Id="rId1" Type="http://schemas.openxmlformats.org/officeDocument/2006/relationships/externalLinkPath" Target="/Rennes%20RH/0-2%20-%20AFFAIRES%20SOCIALES/1-%20Droit%20collectif/Index%20f-h/Index%202024/Index%20h-f%202024%20-%20LAHAYE%20LOGISTIQUE-OK/Index%20&#233;galit&#233;%20h-f%202024-%20LLO.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M:\Rennes%20RH\0-2%20-%20AFFAIRES%20SOCIALES\1-%20Droit%20collectif\Index%20f-h\Index%202024\Index%20h-f%202024%20-%20LGL%20GESTION\Index%20hf%202024-%20LGL%20GESTION.xlsx" TargetMode="External"/><Relationship Id="rId1" Type="http://schemas.openxmlformats.org/officeDocument/2006/relationships/externalLinkPath" Target="Index%20hf%202024-%20LGL%20GESTION.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M:\Rennes%20RH\0-2%20-%20AFFAIRES%20SOCIALES\1-%20Droit%20collectif\Index%20f-h\Index%202024\Index%20h-f%202024%20-%20LF35-OK\Index%20&#233;galit&#233;%20h-f%202024%20-%20LAHAYE%20FRIGO%2035.xlsx" TargetMode="External"/><Relationship Id="rId1" Type="http://schemas.openxmlformats.org/officeDocument/2006/relationships/externalLinkPath" Target="/Rennes%20RH/0-2%20-%20AFFAIRES%20SOCIALES/1-%20Droit%20collectif/Index%20f-h/Index%202024/Index%20h-f%202024%20-%20LF35-OK/Index%20&#233;galit&#233;%20h-f%202024%20-%20LAHAYE%20FRIGO%20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Ecart rémunération"/>
      <sheetName val="2- Ecart augmentations"/>
      <sheetName val="3- Ecart promotions"/>
      <sheetName val="4- Retour maternité"/>
      <sheetName val="5- 10 + hautes rémunérations"/>
      <sheetName val="Index"/>
      <sheetName val="Barèmes"/>
    </sheetNames>
    <sheetDataSet>
      <sheetData sheetId="0">
        <row r="36">
          <cell r="C36">
            <v>1</v>
          </cell>
        </row>
        <row r="37">
          <cell r="C37">
            <v>2.1</v>
          </cell>
        </row>
        <row r="38">
          <cell r="C38">
            <v>37</v>
          </cell>
        </row>
      </sheetData>
      <sheetData sheetId="1">
        <row r="20">
          <cell r="B20">
            <v>1</v>
          </cell>
        </row>
        <row r="21">
          <cell r="B21">
            <v>3.1</v>
          </cell>
        </row>
        <row r="22">
          <cell r="B22">
            <v>10</v>
          </cell>
        </row>
      </sheetData>
      <sheetData sheetId="2">
        <row r="20">
          <cell r="B20">
            <v>1</v>
          </cell>
        </row>
        <row r="21">
          <cell r="B21">
            <v>0.1</v>
          </cell>
        </row>
        <row r="22">
          <cell r="B22">
            <v>15</v>
          </cell>
        </row>
      </sheetData>
      <sheetData sheetId="3">
        <row r="13">
          <cell r="C13">
            <v>100</v>
          </cell>
        </row>
      </sheetData>
      <sheetData sheetId="4">
        <row r="12">
          <cell r="C12">
            <v>5</v>
          </cell>
        </row>
        <row r="13">
          <cell r="C13">
            <v>10</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Ecart rémunération"/>
      <sheetName val="2- Ecart augmentations"/>
      <sheetName val="2 - message"/>
      <sheetName val="3- Retour maternité"/>
      <sheetName val="4- 10 + hautes rémunérations"/>
      <sheetName val="Index (2)"/>
      <sheetName val="Index"/>
      <sheetName val="Barèmes"/>
    </sheetNames>
    <sheetDataSet>
      <sheetData sheetId="0">
        <row r="36">
          <cell r="C36">
            <v>0</v>
          </cell>
        </row>
        <row r="37">
          <cell r="C37" t="str">
            <v>INCALCULABLE</v>
          </cell>
        </row>
        <row r="38">
          <cell r="C38" t="e">
            <v>#N/A</v>
          </cell>
        </row>
      </sheetData>
      <sheetData sheetId="1">
        <row r="15">
          <cell r="C15">
            <v>1</v>
          </cell>
        </row>
        <row r="16">
          <cell r="C16">
            <v>33.200000000000003</v>
          </cell>
        </row>
        <row r="17">
          <cell r="C17">
            <v>3.3</v>
          </cell>
        </row>
        <row r="21">
          <cell r="C21">
            <v>25</v>
          </cell>
        </row>
      </sheetData>
      <sheetData sheetId="2" refreshError="1"/>
      <sheetData sheetId="3">
        <row r="12">
          <cell r="C12">
            <v>0</v>
          </cell>
        </row>
        <row r="13">
          <cell r="C13" t="str">
            <v>INCALCULABLE</v>
          </cell>
        </row>
        <row r="14">
          <cell r="C14" t="e">
            <v>#N/A</v>
          </cell>
        </row>
      </sheetData>
      <sheetData sheetId="4">
        <row r="12">
          <cell r="C12">
            <v>1</v>
          </cell>
        </row>
        <row r="13">
          <cell r="C13">
            <v>0</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Ecart rémunération"/>
      <sheetName val="2- Ecart augmentations"/>
      <sheetName val="2 - message"/>
      <sheetName val="3- Retour maternité"/>
      <sheetName val="4- 10 + hautes rémunérations"/>
      <sheetName val="Index"/>
      <sheetName val="Barèmes"/>
    </sheetNames>
    <sheetDataSet>
      <sheetData sheetId="0">
        <row r="36">
          <cell r="C36">
            <v>0</v>
          </cell>
        </row>
        <row r="37">
          <cell r="C37" t="str">
            <v>INCALCULABLE</v>
          </cell>
        </row>
        <row r="38">
          <cell r="C38" t="e">
            <v>#N/A</v>
          </cell>
        </row>
      </sheetData>
      <sheetData sheetId="1">
        <row r="15">
          <cell r="C15">
            <v>1</v>
          </cell>
        </row>
        <row r="16">
          <cell r="C16">
            <v>19.7</v>
          </cell>
        </row>
        <row r="17">
          <cell r="C17">
            <v>1.8</v>
          </cell>
        </row>
        <row r="21">
          <cell r="C21">
            <v>35</v>
          </cell>
        </row>
      </sheetData>
      <sheetData sheetId="2" refreshError="1"/>
      <sheetData sheetId="3">
        <row r="12">
          <cell r="C12">
            <v>0</v>
          </cell>
        </row>
        <row r="13">
          <cell r="C13" t="str">
            <v>INCALCULABLE</v>
          </cell>
        </row>
        <row r="14">
          <cell r="C14" t="e">
            <v>#N/A</v>
          </cell>
        </row>
      </sheetData>
      <sheetData sheetId="4">
        <row r="12">
          <cell r="C12">
            <v>0</v>
          </cell>
        </row>
        <row r="13">
          <cell r="C13">
            <v>0</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Ecart rémunération"/>
      <sheetName val="2- Ecart augmentations"/>
      <sheetName val="2 - message"/>
      <sheetName val="3- Retour maternité"/>
      <sheetName val="4- 10 + hautes rémunérations"/>
      <sheetName val="Index"/>
      <sheetName val="Barèmes"/>
    </sheetNames>
    <sheetDataSet>
      <sheetData sheetId="0">
        <row r="36">
          <cell r="C36">
            <v>0</v>
          </cell>
        </row>
        <row r="37">
          <cell r="C37" t="str">
            <v>INCALCULABLE</v>
          </cell>
        </row>
        <row r="38">
          <cell r="C38" t="e">
            <v>#N/A</v>
          </cell>
        </row>
      </sheetData>
      <sheetData sheetId="1">
        <row r="15">
          <cell r="C15">
            <v>1</v>
          </cell>
        </row>
        <row r="16">
          <cell r="C16">
            <v>29.1</v>
          </cell>
        </row>
        <row r="17">
          <cell r="C17">
            <v>1.7</v>
          </cell>
        </row>
        <row r="21">
          <cell r="C21">
            <v>35</v>
          </cell>
        </row>
      </sheetData>
      <sheetData sheetId="2" refreshError="1"/>
      <sheetData sheetId="3">
        <row r="12">
          <cell r="C12">
            <v>0</v>
          </cell>
        </row>
        <row r="13">
          <cell r="C13" t="str">
            <v>INCALCULABLE</v>
          </cell>
        </row>
        <row r="14">
          <cell r="C14" t="e">
            <v>#N/A</v>
          </cell>
        </row>
      </sheetData>
      <sheetData sheetId="4">
        <row r="12">
          <cell r="C12">
            <v>1</v>
          </cell>
        </row>
        <row r="13">
          <cell r="C13">
            <v>0</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écart rémunération"/>
      <sheetName val="2- écart augmentations"/>
      <sheetName val="2 - message"/>
      <sheetName val="3- AI maternité"/>
      <sheetName val="4- 10 + hautes rému"/>
      <sheetName val="index"/>
      <sheetName val="barèmes"/>
    </sheetNames>
    <sheetDataSet>
      <sheetData sheetId="0">
        <row r="32">
          <cell r="D32">
            <v>0</v>
          </cell>
        </row>
        <row r="33">
          <cell r="D33" t="str">
            <v>INCALCULABLE</v>
          </cell>
        </row>
        <row r="34">
          <cell r="D34" t="e">
            <v>#N/A</v>
          </cell>
        </row>
      </sheetData>
      <sheetData sheetId="1">
        <row r="14">
          <cell r="D14">
            <v>1</v>
          </cell>
        </row>
        <row r="15">
          <cell r="D15">
            <v>9.9</v>
          </cell>
        </row>
        <row r="16">
          <cell r="D16">
            <v>0.8</v>
          </cell>
        </row>
        <row r="20">
          <cell r="D20">
            <v>35</v>
          </cell>
        </row>
      </sheetData>
      <sheetData sheetId="2" refreshError="1"/>
      <sheetData sheetId="3">
        <row r="12">
          <cell r="C12">
            <v>0</v>
          </cell>
        </row>
        <row r="13">
          <cell r="C13" t="str">
            <v>INCALCULABLE</v>
          </cell>
        </row>
        <row r="14">
          <cell r="C14" t="e">
            <v>#N/A</v>
          </cell>
        </row>
      </sheetData>
      <sheetData sheetId="4">
        <row r="11">
          <cell r="C11">
            <v>2</v>
          </cell>
        </row>
        <row r="12">
          <cell r="C12">
            <v>5</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Ecart rémunération"/>
      <sheetName val="2- Ecart augmentations"/>
      <sheetName val="2 - message"/>
      <sheetName val="3- Retour maternité"/>
      <sheetName val="4- 10 + hautes rémunérations"/>
      <sheetName val="Index"/>
      <sheetName val="Barèmes"/>
    </sheetNames>
    <sheetDataSet>
      <sheetData sheetId="0">
        <row r="36">
          <cell r="C36">
            <v>1</v>
          </cell>
        </row>
        <row r="37">
          <cell r="C37">
            <v>0</v>
          </cell>
        </row>
        <row r="38">
          <cell r="C38">
            <v>40</v>
          </cell>
        </row>
      </sheetData>
      <sheetData sheetId="1">
        <row r="15">
          <cell r="C15">
            <v>1</v>
          </cell>
        </row>
        <row r="16">
          <cell r="C16">
            <v>27</v>
          </cell>
        </row>
        <row r="17">
          <cell r="C17">
            <v>1.9</v>
          </cell>
        </row>
        <row r="21">
          <cell r="C21">
            <v>35</v>
          </cell>
        </row>
      </sheetData>
      <sheetData sheetId="2" refreshError="1"/>
      <sheetData sheetId="3">
        <row r="12">
          <cell r="C12">
            <v>0</v>
          </cell>
        </row>
        <row r="13">
          <cell r="C13" t="str">
            <v>INCALCULABLE</v>
          </cell>
        </row>
        <row r="14">
          <cell r="C14" t="e">
            <v>#N/A</v>
          </cell>
        </row>
      </sheetData>
      <sheetData sheetId="4">
        <row r="12">
          <cell r="C12">
            <v>1</v>
          </cell>
        </row>
        <row r="13">
          <cell r="C13">
            <v>0</v>
          </cell>
        </row>
      </sheetData>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Ecart rémunération"/>
      <sheetName val="2- Ecart augmentations"/>
      <sheetName val="2 - message"/>
      <sheetName val="3- Retour maternité"/>
      <sheetName val="4- 10 + hautes rémunérations"/>
      <sheetName val="Index"/>
      <sheetName val="Barèmes"/>
    </sheetNames>
    <sheetDataSet>
      <sheetData sheetId="0">
        <row r="36">
          <cell r="C36">
            <v>0</v>
          </cell>
        </row>
        <row r="37">
          <cell r="C37" t="str">
            <v>INCALCULABLE</v>
          </cell>
        </row>
        <row r="38">
          <cell r="C38" t="e">
            <v>#N/A</v>
          </cell>
        </row>
      </sheetData>
      <sheetData sheetId="1">
        <row r="15">
          <cell r="C15">
            <v>1</v>
          </cell>
        </row>
        <row r="16">
          <cell r="C16">
            <v>8.6</v>
          </cell>
        </row>
        <row r="17">
          <cell r="C17">
            <v>1.7</v>
          </cell>
        </row>
        <row r="21">
          <cell r="C21">
            <v>35</v>
          </cell>
        </row>
      </sheetData>
      <sheetData sheetId="2" refreshError="1"/>
      <sheetData sheetId="3">
        <row r="12">
          <cell r="C12">
            <v>0</v>
          </cell>
        </row>
        <row r="13">
          <cell r="C13" t="str">
            <v>INCALCULABLE</v>
          </cell>
        </row>
        <row r="14">
          <cell r="C14" t="e">
            <v>#N/A</v>
          </cell>
        </row>
      </sheetData>
      <sheetData sheetId="4">
        <row r="12">
          <cell r="C12">
            <v>2</v>
          </cell>
        </row>
        <row r="13">
          <cell r="C13">
            <v>5</v>
          </cell>
        </row>
      </sheetData>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Ecart rémunération"/>
      <sheetName val="2- Ecart augmentations"/>
      <sheetName val="2 - message"/>
      <sheetName val="3- Retour maternité"/>
      <sheetName val="4- 10 + hautes rémunérations"/>
      <sheetName val="Index"/>
      <sheetName val="Barèmes"/>
    </sheetNames>
    <sheetDataSet>
      <sheetData sheetId="0">
        <row r="36">
          <cell r="C36">
            <v>1</v>
          </cell>
        </row>
        <row r="37">
          <cell r="C37">
            <v>11.3</v>
          </cell>
        </row>
        <row r="38">
          <cell r="C38">
            <v>23</v>
          </cell>
        </row>
      </sheetData>
      <sheetData sheetId="1">
        <row r="15">
          <cell r="C15">
            <v>1</v>
          </cell>
        </row>
        <row r="16">
          <cell r="C16">
            <v>28.2</v>
          </cell>
        </row>
        <row r="17">
          <cell r="C17">
            <v>9.3000000000000007</v>
          </cell>
        </row>
        <row r="21">
          <cell r="C21">
            <v>15</v>
          </cell>
        </row>
      </sheetData>
      <sheetData sheetId="2" refreshError="1"/>
      <sheetData sheetId="3">
        <row r="12">
          <cell r="C12">
            <v>0</v>
          </cell>
        </row>
        <row r="13">
          <cell r="C13" t="str">
            <v>INCALCULABLE</v>
          </cell>
        </row>
        <row r="14">
          <cell r="C14" t="e">
            <v>#N/A</v>
          </cell>
        </row>
      </sheetData>
      <sheetData sheetId="4">
        <row r="12">
          <cell r="C12">
            <v>2</v>
          </cell>
        </row>
        <row r="13">
          <cell r="C13">
            <v>5</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Ecart rémunération"/>
      <sheetName val="2- Ecart augmentations"/>
      <sheetName val="2 - message"/>
      <sheetName val="3- Retour maternité"/>
      <sheetName val="4- 10 + hautes rémunérations"/>
      <sheetName val="Index"/>
      <sheetName val="Barèmes"/>
    </sheetNames>
    <sheetDataSet>
      <sheetData sheetId="0">
        <row r="36">
          <cell r="C36">
            <v>0</v>
          </cell>
        </row>
        <row r="37">
          <cell r="C37" t="str">
            <v>INCALCULABLE</v>
          </cell>
        </row>
        <row r="38">
          <cell r="C38" t="e">
            <v>#N/A</v>
          </cell>
        </row>
      </sheetData>
      <sheetData sheetId="1">
        <row r="15">
          <cell r="C15">
            <v>1</v>
          </cell>
        </row>
        <row r="16">
          <cell r="C16">
            <v>48.6</v>
          </cell>
        </row>
        <row r="17">
          <cell r="C17">
            <v>6.8</v>
          </cell>
        </row>
        <row r="21">
          <cell r="C21">
            <v>15</v>
          </cell>
        </row>
      </sheetData>
      <sheetData sheetId="2"/>
      <sheetData sheetId="3">
        <row r="12">
          <cell r="C12">
            <v>1</v>
          </cell>
        </row>
        <row r="13">
          <cell r="C13">
            <v>0</v>
          </cell>
        </row>
        <row r="14">
          <cell r="C14">
            <v>0</v>
          </cell>
        </row>
      </sheetData>
      <sheetData sheetId="4">
        <row r="12">
          <cell r="C12">
            <v>1</v>
          </cell>
        </row>
        <row r="13">
          <cell r="C13">
            <v>0</v>
          </cell>
        </row>
      </sheetData>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C1AF-161B-422F-9EED-AD3D4B0B0360}">
  <dimension ref="A1:F17"/>
  <sheetViews>
    <sheetView tabSelected="1" topLeftCell="A9" zoomScale="80" zoomScaleNormal="80" workbookViewId="0">
      <selection activeCell="J13" sqref="J13"/>
    </sheetView>
  </sheetViews>
  <sheetFormatPr baseColWidth="10" defaultColWidth="11.33203125" defaultRowHeight="14.25" x14ac:dyDescent="0.45"/>
  <cols>
    <col min="1" max="1" width="57.33203125" style="2" customWidth="1"/>
    <col min="2" max="6" width="25.73046875" style="2" customWidth="1"/>
    <col min="7" max="16384" width="11.33203125" style="2"/>
  </cols>
  <sheetData>
    <row r="1" spans="1:6" ht="32.25" x14ac:dyDescent="0.45">
      <c r="A1" s="1" t="s">
        <v>0</v>
      </c>
    </row>
    <row r="2" spans="1:6" ht="14.25" customHeight="1" x14ac:dyDescent="0.45">
      <c r="A2" s="3"/>
    </row>
    <row r="3" spans="1:6" x14ac:dyDescent="0.45">
      <c r="A3" s="4"/>
    </row>
    <row r="4" spans="1:6" s="7" customFormat="1" ht="23.25" x14ac:dyDescent="0.7">
      <c r="A4" s="5" t="s">
        <v>1</v>
      </c>
      <c r="B4" s="6"/>
    </row>
    <row r="5" spans="1:6" s="7" customFormat="1" ht="23.25" x14ac:dyDescent="0.7">
      <c r="A5" s="5"/>
      <c r="B5" s="6"/>
    </row>
    <row r="6" spans="1:6" s="7" customFormat="1" ht="103.5" customHeight="1" x14ac:dyDescent="0.45">
      <c r="A6" s="8" t="s">
        <v>2</v>
      </c>
      <c r="B6" s="9"/>
      <c r="C6" s="9"/>
      <c r="D6" s="9"/>
      <c r="E6" s="9"/>
      <c r="F6" s="10"/>
    </row>
    <row r="7" spans="1:6" s="7" customFormat="1" x14ac:dyDescent="0.45">
      <c r="A7" s="11"/>
      <c r="B7" s="11"/>
      <c r="C7" s="11"/>
      <c r="D7" s="11"/>
      <c r="E7" s="11"/>
      <c r="F7" s="11"/>
    </row>
    <row r="9" spans="1:6" ht="81" customHeight="1" thickBot="1" x14ac:dyDescent="0.5">
      <c r="A9" s="12"/>
      <c r="B9" s="13" t="s">
        <v>3</v>
      </c>
      <c r="C9" s="13" t="s">
        <v>4</v>
      </c>
      <c r="D9" s="13" t="s">
        <v>5</v>
      </c>
      <c r="E9" s="13" t="s">
        <v>6</v>
      </c>
      <c r="F9" s="13" t="s">
        <v>7</v>
      </c>
    </row>
    <row r="10" spans="1:6" ht="42" customHeight="1" thickTop="1" thickBot="1" x14ac:dyDescent="0.5">
      <c r="A10" s="14" t="s">
        <v>8</v>
      </c>
      <c r="B10" s="15">
        <f>'[1]1- Ecart rémunération'!C36</f>
        <v>1</v>
      </c>
      <c r="C10" s="16">
        <v>40</v>
      </c>
      <c r="D10" s="17">
        <f>'[1]1- Ecart rémunération'!C37</f>
        <v>2.1</v>
      </c>
      <c r="E10" s="16">
        <f>B10*C10</f>
        <v>40</v>
      </c>
      <c r="F10" s="15">
        <f>IF(B10=1,'[1]1- Ecart rémunération'!C38,IF(B10=0,"","#N/A"))</f>
        <v>37</v>
      </c>
    </row>
    <row r="11" spans="1:6" ht="42" customHeight="1" thickBot="1" x14ac:dyDescent="0.5">
      <c r="A11" s="18" t="s">
        <v>9</v>
      </c>
      <c r="B11" s="19">
        <f>'[1]2- Ecart augmentations'!B20</f>
        <v>1</v>
      </c>
      <c r="C11" s="19">
        <v>20</v>
      </c>
      <c r="D11" s="20">
        <f>'[1]2- Ecart augmentations'!B21</f>
        <v>3.1</v>
      </c>
      <c r="E11" s="19">
        <f>B11*C11</f>
        <v>20</v>
      </c>
      <c r="F11" s="19">
        <f>IF(B11=1,'[1]2- Ecart augmentations'!B22,IF(B11=0,"","#N/A"))</f>
        <v>10</v>
      </c>
    </row>
    <row r="12" spans="1:6" ht="42" customHeight="1" thickTop="1" thickBot="1" x14ac:dyDescent="0.5">
      <c r="A12" s="21" t="s">
        <v>10</v>
      </c>
      <c r="B12" s="22">
        <f>'[1]3- Ecart promotions'!B20</f>
        <v>1</v>
      </c>
      <c r="C12" s="23">
        <v>15</v>
      </c>
      <c r="D12" s="24">
        <f>'[1]3- Ecart promotions'!B21</f>
        <v>0.1</v>
      </c>
      <c r="E12" s="23">
        <f>B12*C12</f>
        <v>15</v>
      </c>
      <c r="F12" s="15">
        <f>IF(B12=1,'[1]3- Ecart promotions'!B22,IF(B12=0,"","#N/A"))</f>
        <v>15</v>
      </c>
    </row>
    <row r="13" spans="1:6" ht="66" customHeight="1" thickBot="1" x14ac:dyDescent="0.5">
      <c r="A13" s="18" t="s">
        <v>11</v>
      </c>
      <c r="B13" s="19">
        <v>1</v>
      </c>
      <c r="C13" s="19">
        <v>15</v>
      </c>
      <c r="D13" s="25">
        <f>'[1]4- Retour maternité'!C13</f>
        <v>100</v>
      </c>
      <c r="E13" s="19">
        <v>15</v>
      </c>
      <c r="F13" s="19">
        <v>15</v>
      </c>
    </row>
    <row r="14" spans="1:6" ht="60" customHeight="1" x14ac:dyDescent="0.45">
      <c r="A14" s="26" t="s">
        <v>12</v>
      </c>
      <c r="B14" s="27">
        <v>1</v>
      </c>
      <c r="C14" s="28">
        <v>10</v>
      </c>
      <c r="D14" s="27">
        <f>'[1]5- 10 + hautes rémunérations'!C12</f>
        <v>5</v>
      </c>
      <c r="E14" s="28">
        <f>B14*C14</f>
        <v>10</v>
      </c>
      <c r="F14" s="27">
        <f>'[1]5- 10 + hautes rémunérations'!C13</f>
        <v>10</v>
      </c>
    </row>
    <row r="15" spans="1:6" ht="42" customHeight="1" x14ac:dyDescent="0.45">
      <c r="A15" s="29" t="s">
        <v>13</v>
      </c>
      <c r="B15" s="30"/>
      <c r="C15" s="31"/>
      <c r="D15" s="30"/>
      <c r="E15" s="31">
        <f>SUM(E10:E14)</f>
        <v>100</v>
      </c>
      <c r="F15" s="32">
        <f>SUM(F10:F14)</f>
        <v>87</v>
      </c>
    </row>
    <row r="16" spans="1:6" ht="42" customHeight="1" x14ac:dyDescent="0.45">
      <c r="A16" s="33" t="s">
        <v>14</v>
      </c>
      <c r="B16" s="34"/>
      <c r="C16" s="35"/>
      <c r="D16" s="34"/>
      <c r="E16" s="35">
        <v>100</v>
      </c>
      <c r="F16" s="36">
        <f>IF(E15&gt;=75,F15*E16/E15,"INCALCULABLE")</f>
        <v>87</v>
      </c>
    </row>
    <row r="17" spans="1:1" ht="21" x14ac:dyDescent="0.65">
      <c r="A17" s="37"/>
    </row>
  </sheetData>
  <mergeCells count="1">
    <mergeCell ref="A6:F6"/>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9217-BD18-4F37-8B38-ED1DDC967169}">
  <dimension ref="A1"/>
  <sheetViews>
    <sheetView workbookViewId="0"/>
  </sheetViews>
  <sheetFormatPr baseColWidth="10" defaultRowHeight="14.25"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9FC2E-B8AE-4A4C-868E-556E883CCFD2}">
  <dimension ref="A1:F16"/>
  <sheetViews>
    <sheetView topLeftCell="A6" zoomScale="80" zoomScaleNormal="80" workbookViewId="0">
      <selection activeCell="A2" sqref="A2"/>
    </sheetView>
  </sheetViews>
  <sheetFormatPr baseColWidth="10" defaultColWidth="11.33203125" defaultRowHeight="14.25" x14ac:dyDescent="0.45"/>
  <cols>
    <col min="1" max="1" width="55.33203125" style="2" customWidth="1"/>
    <col min="2" max="6" width="25.73046875" style="2" customWidth="1"/>
    <col min="7" max="16384" width="11.33203125" style="2"/>
  </cols>
  <sheetData>
    <row r="1" spans="1:6" ht="32.25" x14ac:dyDescent="0.45">
      <c r="A1" s="1" t="s">
        <v>0</v>
      </c>
    </row>
    <row r="2" spans="1:6" ht="14.25" customHeight="1" x14ac:dyDescent="0.45">
      <c r="A2" s="3"/>
    </row>
    <row r="4" spans="1:6" s="7" customFormat="1" ht="23.25" x14ac:dyDescent="0.7">
      <c r="A4" s="5" t="s">
        <v>15</v>
      </c>
      <c r="B4" s="6"/>
    </row>
    <row r="5" spans="1:6" s="7" customFormat="1" ht="23.25" x14ac:dyDescent="0.7">
      <c r="A5" s="5"/>
      <c r="B5" s="6"/>
    </row>
    <row r="6" spans="1:6" s="7" customFormat="1" ht="100.5" customHeight="1" x14ac:dyDescent="0.45">
      <c r="A6" s="8" t="s">
        <v>2</v>
      </c>
      <c r="B6" s="9"/>
      <c r="C6" s="9"/>
      <c r="D6" s="9"/>
      <c r="E6" s="9"/>
      <c r="F6" s="10"/>
    </row>
    <row r="7" spans="1:6" s="7" customFormat="1" x14ac:dyDescent="0.45">
      <c r="A7" s="38"/>
    </row>
    <row r="9" spans="1:6" ht="85.5" customHeight="1" thickBot="1" x14ac:dyDescent="0.5">
      <c r="A9" s="39"/>
      <c r="B9" s="13" t="s">
        <v>3</v>
      </c>
      <c r="C9" s="13" t="s">
        <v>4</v>
      </c>
      <c r="D9" s="13" t="s">
        <v>5</v>
      </c>
      <c r="E9" s="13" t="s">
        <v>6</v>
      </c>
      <c r="F9" s="13" t="s">
        <v>7</v>
      </c>
    </row>
    <row r="10" spans="1:6" ht="50.2" customHeight="1" thickTop="1" thickBot="1" x14ac:dyDescent="0.5">
      <c r="A10" s="14" t="s">
        <v>8</v>
      </c>
      <c r="B10" s="15">
        <f>'[2]1- Ecart rémunération'!C36</f>
        <v>0</v>
      </c>
      <c r="C10" s="16">
        <v>40</v>
      </c>
      <c r="D10" s="17" t="str">
        <f>'[2]1- Ecart rémunération'!C37</f>
        <v>INCALCULABLE</v>
      </c>
      <c r="E10" s="16">
        <f>B10*C10</f>
        <v>0</v>
      </c>
      <c r="F10" s="15" t="str">
        <f>IF(B10=1,'[2]1- Ecart rémunération'!C38,IF(B10=0,"","#N/A"))</f>
        <v/>
      </c>
    </row>
    <row r="11" spans="1:6" ht="56.25" customHeight="1" thickBot="1" x14ac:dyDescent="0.5">
      <c r="A11" s="18" t="s">
        <v>16</v>
      </c>
      <c r="B11" s="25">
        <f>'[2]2- Ecart augmentations'!C15</f>
        <v>1</v>
      </c>
      <c r="C11" s="19">
        <v>35</v>
      </c>
      <c r="D11" s="20">
        <f>IF(B11=1,MIN('[2]2- Ecart augmentations'!C16,'[2]2- Ecart augmentations'!C17),IF(B11=0,"INCALCULABLE","#N/A"))</f>
        <v>3.3</v>
      </c>
      <c r="E11" s="19">
        <f>B11*C11</f>
        <v>35</v>
      </c>
      <c r="F11" s="19">
        <f>IF(B11=1,'[2]2- Ecart augmentations'!C21,IF(B11=0,"","#N/A"))</f>
        <v>25</v>
      </c>
    </row>
    <row r="12" spans="1:6" ht="60" customHeight="1" thickBot="1" x14ac:dyDescent="0.5">
      <c r="A12" s="18" t="s">
        <v>17</v>
      </c>
      <c r="B12" s="19">
        <f>'[2]3- Retour maternité'!C12</f>
        <v>0</v>
      </c>
      <c r="C12" s="19">
        <v>15</v>
      </c>
      <c r="D12" s="25" t="str">
        <f>'[2]3- Retour maternité'!C13</f>
        <v>INCALCULABLE</v>
      </c>
      <c r="E12" s="19">
        <f>B12*C12</f>
        <v>0</v>
      </c>
      <c r="F12" s="25" t="str">
        <f>IF(B12=1,'[2]3- Retour maternité'!C14,IF(B12=0,"","#N/A"))</f>
        <v/>
      </c>
    </row>
    <row r="13" spans="1:6" ht="60.75" customHeight="1" x14ac:dyDescent="0.45">
      <c r="A13" s="26" t="s">
        <v>18</v>
      </c>
      <c r="B13" s="27">
        <v>1</v>
      </c>
      <c r="C13" s="28">
        <v>10</v>
      </c>
      <c r="D13" s="27">
        <f>'[2]4- 10 + hautes rémunérations'!C12</f>
        <v>1</v>
      </c>
      <c r="E13" s="28">
        <f>B13*C13</f>
        <v>10</v>
      </c>
      <c r="F13" s="27">
        <f>'[2]4- 10 + hautes rémunérations'!C13</f>
        <v>0</v>
      </c>
    </row>
    <row r="14" spans="1:6" ht="45" customHeight="1" x14ac:dyDescent="0.45">
      <c r="A14" s="29" t="s">
        <v>13</v>
      </c>
      <c r="B14" s="30"/>
      <c r="C14" s="31"/>
      <c r="D14" s="30"/>
      <c r="E14" s="31">
        <f>SUM(E10:E13)</f>
        <v>45</v>
      </c>
      <c r="F14" s="32">
        <f>SUM(F10:F13)</f>
        <v>25</v>
      </c>
    </row>
    <row r="15" spans="1:6" ht="45" customHeight="1" x14ac:dyDescent="0.45">
      <c r="A15" s="33" t="s">
        <v>14</v>
      </c>
      <c r="B15" s="34"/>
      <c r="C15" s="35"/>
      <c r="D15" s="34"/>
      <c r="E15" s="35">
        <v>100</v>
      </c>
      <c r="F15" s="36" t="str">
        <f>IF(E14&gt;=75,F14*100/E14,"INCALCULABLE")</f>
        <v>INCALCULABLE</v>
      </c>
    </row>
    <row r="16" spans="1:6" ht="21" x14ac:dyDescent="0.65">
      <c r="A16" s="37"/>
    </row>
  </sheetData>
  <mergeCells count="1">
    <mergeCell ref="A6:F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7B58F-95B6-436B-A255-C91C65849BAD}">
  <dimension ref="A1:F16"/>
  <sheetViews>
    <sheetView topLeftCell="A9" zoomScale="80" zoomScaleNormal="80" workbookViewId="0">
      <selection activeCell="J11" sqref="J11"/>
    </sheetView>
  </sheetViews>
  <sheetFormatPr baseColWidth="10" defaultColWidth="11.33203125" defaultRowHeight="14.25" x14ac:dyDescent="0.45"/>
  <cols>
    <col min="1" max="1" width="55.33203125" style="2" customWidth="1"/>
    <col min="2" max="6" width="25.73046875" style="2" customWidth="1"/>
    <col min="7" max="16384" width="11.33203125" style="2"/>
  </cols>
  <sheetData>
    <row r="1" spans="1:6" ht="32.25" x14ac:dyDescent="0.45">
      <c r="A1" s="1" t="s">
        <v>0</v>
      </c>
    </row>
    <row r="2" spans="1:6" ht="14.25" customHeight="1" x14ac:dyDescent="0.45">
      <c r="A2" s="3"/>
    </row>
    <row r="4" spans="1:6" s="7" customFormat="1" ht="23.25" x14ac:dyDescent="0.7">
      <c r="A4" s="5" t="s">
        <v>15</v>
      </c>
      <c r="B4" s="6"/>
    </row>
    <row r="5" spans="1:6" s="7" customFormat="1" ht="23.25" x14ac:dyDescent="0.7">
      <c r="A5" s="5"/>
      <c r="B5" s="6"/>
    </row>
    <row r="6" spans="1:6" s="7" customFormat="1" ht="100.5" customHeight="1" x14ac:dyDescent="0.45">
      <c r="A6" s="8" t="s">
        <v>2</v>
      </c>
      <c r="B6" s="9"/>
      <c r="C6" s="9"/>
      <c r="D6" s="9"/>
      <c r="E6" s="9"/>
      <c r="F6" s="10"/>
    </row>
    <row r="7" spans="1:6" s="7" customFormat="1" x14ac:dyDescent="0.45">
      <c r="A7" s="38"/>
    </row>
    <row r="9" spans="1:6" ht="85.5" customHeight="1" thickBot="1" x14ac:dyDescent="0.5">
      <c r="A9" s="39"/>
      <c r="B9" s="13" t="s">
        <v>3</v>
      </c>
      <c r="C9" s="13" t="s">
        <v>4</v>
      </c>
      <c r="D9" s="13" t="s">
        <v>5</v>
      </c>
      <c r="E9" s="13" t="s">
        <v>6</v>
      </c>
      <c r="F9" s="13" t="s">
        <v>7</v>
      </c>
    </row>
    <row r="10" spans="1:6" ht="50.2" customHeight="1" thickTop="1" thickBot="1" x14ac:dyDescent="0.5">
      <c r="A10" s="14" t="s">
        <v>8</v>
      </c>
      <c r="B10" s="15">
        <f>'[9]1- Ecart rémunération'!C36</f>
        <v>0</v>
      </c>
      <c r="C10" s="16">
        <v>40</v>
      </c>
      <c r="D10" s="17" t="str">
        <f>'[9]1- Ecart rémunération'!C37</f>
        <v>INCALCULABLE</v>
      </c>
      <c r="E10" s="16">
        <f>B10*C10</f>
        <v>0</v>
      </c>
      <c r="F10" s="15" t="str">
        <f>IF(B10=1,'[9]1- Ecart rémunération'!C38,IF(B10=0,"","#N/A"))</f>
        <v/>
      </c>
    </row>
    <row r="11" spans="1:6" ht="56.25" customHeight="1" thickBot="1" x14ac:dyDescent="0.5">
      <c r="A11" s="18" t="s">
        <v>16</v>
      </c>
      <c r="B11" s="25">
        <f>'[9]2- Ecart augmentations'!C15</f>
        <v>1</v>
      </c>
      <c r="C11" s="19">
        <v>35</v>
      </c>
      <c r="D11" s="20">
        <f>IF(B11=1,MIN('[9]2- Ecart augmentations'!C16,'[9]2- Ecart augmentations'!C17),IF(B11=0,"INCALCULABLE","#N/A"))</f>
        <v>6.8</v>
      </c>
      <c r="E11" s="19">
        <f>B11*C11</f>
        <v>35</v>
      </c>
      <c r="F11" s="19">
        <f>IF(B11=1,'[9]2- Ecart augmentations'!C21,IF(B11=0,"","#N/A"))</f>
        <v>15</v>
      </c>
    </row>
    <row r="12" spans="1:6" ht="60" customHeight="1" thickBot="1" x14ac:dyDescent="0.5">
      <c r="A12" s="18" t="s">
        <v>17</v>
      </c>
      <c r="B12" s="19">
        <f>'[9]3- Retour maternité'!C12</f>
        <v>1</v>
      </c>
      <c r="C12" s="19">
        <v>15</v>
      </c>
      <c r="D12" s="25">
        <f>'[9]3- Retour maternité'!C13</f>
        <v>0</v>
      </c>
      <c r="E12" s="19">
        <f>B12*C12</f>
        <v>15</v>
      </c>
      <c r="F12" s="25">
        <f>IF(B12=1,'[9]3- Retour maternité'!C14,IF(B12=0,"","#N/A"))</f>
        <v>0</v>
      </c>
    </row>
    <row r="13" spans="1:6" ht="60.75" customHeight="1" x14ac:dyDescent="0.45">
      <c r="A13" s="26" t="s">
        <v>18</v>
      </c>
      <c r="B13" s="27">
        <v>1</v>
      </c>
      <c r="C13" s="28">
        <v>10</v>
      </c>
      <c r="D13" s="27">
        <f>'[9]4- 10 + hautes rémunérations'!C12</f>
        <v>1</v>
      </c>
      <c r="E13" s="28">
        <f>B13*C13</f>
        <v>10</v>
      </c>
      <c r="F13" s="27">
        <f>'[9]4- 10 + hautes rémunérations'!C13</f>
        <v>0</v>
      </c>
    </row>
    <row r="14" spans="1:6" ht="45" customHeight="1" x14ac:dyDescent="0.45">
      <c r="A14" s="29" t="s">
        <v>13</v>
      </c>
      <c r="B14" s="30"/>
      <c r="C14" s="31"/>
      <c r="D14" s="30"/>
      <c r="E14" s="31">
        <f>SUM(E10:E13)</f>
        <v>60</v>
      </c>
      <c r="F14" s="32">
        <f>SUM(F10:F13)</f>
        <v>15</v>
      </c>
    </row>
    <row r="15" spans="1:6" ht="45" customHeight="1" x14ac:dyDescent="0.45">
      <c r="A15" s="33" t="s">
        <v>14</v>
      </c>
      <c r="B15" s="34"/>
      <c r="C15" s="35"/>
      <c r="D15" s="34"/>
      <c r="E15" s="35">
        <v>100</v>
      </c>
      <c r="F15" s="36" t="str">
        <f>IF(E14&gt;=75,F14*100/E14,"INCALCULABLE")</f>
        <v>INCALCULABLE</v>
      </c>
    </row>
    <row r="16" spans="1:6" ht="21" x14ac:dyDescent="0.65">
      <c r="A16" s="37"/>
    </row>
  </sheetData>
  <mergeCells count="1">
    <mergeCell ref="A6:F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74B67-0E18-4121-9B2C-00464F07D4A1}">
  <dimension ref="A1:F16"/>
  <sheetViews>
    <sheetView topLeftCell="A10" zoomScale="80" zoomScaleNormal="80" workbookViewId="0">
      <selection activeCell="C16" sqref="C16"/>
    </sheetView>
  </sheetViews>
  <sheetFormatPr baseColWidth="10" defaultColWidth="11.33203125" defaultRowHeight="14.25" x14ac:dyDescent="0.45"/>
  <cols>
    <col min="1" max="1" width="55.33203125" style="2" customWidth="1"/>
    <col min="2" max="6" width="25.73046875" style="2" customWidth="1"/>
    <col min="7" max="16384" width="11.33203125" style="2"/>
  </cols>
  <sheetData>
    <row r="1" spans="1:6" ht="32.25" x14ac:dyDescent="0.45">
      <c r="A1" s="1" t="s">
        <v>0</v>
      </c>
    </row>
    <row r="2" spans="1:6" ht="14.25" customHeight="1" x14ac:dyDescent="0.45">
      <c r="A2" s="3"/>
    </row>
    <row r="4" spans="1:6" s="7" customFormat="1" ht="23.25" x14ac:dyDescent="0.7">
      <c r="A4" s="5" t="s">
        <v>15</v>
      </c>
      <c r="B4" s="6"/>
    </row>
    <row r="5" spans="1:6" s="7" customFormat="1" ht="23.25" x14ac:dyDescent="0.7">
      <c r="A5" s="5"/>
      <c r="B5" s="6"/>
    </row>
    <row r="6" spans="1:6" s="7" customFormat="1" ht="100.5" customHeight="1" x14ac:dyDescent="0.45">
      <c r="A6" s="8" t="s">
        <v>2</v>
      </c>
      <c r="B6" s="9"/>
      <c r="C6" s="9"/>
      <c r="D6" s="9"/>
      <c r="E6" s="9"/>
      <c r="F6" s="10"/>
    </row>
    <row r="7" spans="1:6" s="7" customFormat="1" x14ac:dyDescent="0.45">
      <c r="A7" s="38"/>
    </row>
    <row r="9" spans="1:6" ht="85.5" customHeight="1" thickBot="1" x14ac:dyDescent="0.5">
      <c r="A9" s="39"/>
      <c r="B9" s="13" t="s">
        <v>3</v>
      </c>
      <c r="C9" s="13" t="s">
        <v>4</v>
      </c>
      <c r="D9" s="13" t="s">
        <v>5</v>
      </c>
      <c r="E9" s="13" t="s">
        <v>6</v>
      </c>
      <c r="F9" s="13" t="s">
        <v>7</v>
      </c>
    </row>
    <row r="10" spans="1:6" ht="50.2" customHeight="1" thickTop="1" thickBot="1" x14ac:dyDescent="0.5">
      <c r="A10" s="14" t="s">
        <v>8</v>
      </c>
      <c r="B10" s="15">
        <f>'[3]1- Ecart rémunération'!C36</f>
        <v>0</v>
      </c>
      <c r="C10" s="16">
        <v>40</v>
      </c>
      <c r="D10" s="17" t="str">
        <f>'[3]1- Ecart rémunération'!C37</f>
        <v>INCALCULABLE</v>
      </c>
      <c r="E10" s="16">
        <f>B10*C10</f>
        <v>0</v>
      </c>
      <c r="F10" s="15" t="str">
        <f>IF(B10=1,'[3]1- Ecart rémunération'!C38,IF(B10=0,"","#N/A"))</f>
        <v/>
      </c>
    </row>
    <row r="11" spans="1:6" ht="56.25" customHeight="1" thickBot="1" x14ac:dyDescent="0.5">
      <c r="A11" s="18" t="s">
        <v>16</v>
      </c>
      <c r="B11" s="25">
        <f>'[3]2- Ecart augmentations'!C15</f>
        <v>1</v>
      </c>
      <c r="C11" s="19">
        <v>35</v>
      </c>
      <c r="D11" s="20">
        <f>IF(B11=1,MIN('[3]2- Ecart augmentations'!C16,'[3]2- Ecart augmentations'!C17),IF(B11=0,"INCALCULABLE","#N/A"))</f>
        <v>1.8</v>
      </c>
      <c r="E11" s="19">
        <f>B11*C11</f>
        <v>35</v>
      </c>
      <c r="F11" s="19">
        <f>IF(B11=1,'[3]2- Ecart augmentations'!C21,IF(B11=0,"","#N/A"))</f>
        <v>35</v>
      </c>
    </row>
    <row r="12" spans="1:6" ht="60" customHeight="1" thickBot="1" x14ac:dyDescent="0.5">
      <c r="A12" s="18" t="s">
        <v>17</v>
      </c>
      <c r="B12" s="19">
        <f>'[3]3- Retour maternité'!C12</f>
        <v>0</v>
      </c>
      <c r="C12" s="19">
        <v>15</v>
      </c>
      <c r="D12" s="25" t="str">
        <f>'[3]3- Retour maternité'!C13</f>
        <v>INCALCULABLE</v>
      </c>
      <c r="E12" s="19">
        <f>B12*C12</f>
        <v>0</v>
      </c>
      <c r="F12" s="25" t="str">
        <f>IF(B12=1,'[3]3- Retour maternité'!C14,IF(B12=0,"","#N/A"))</f>
        <v/>
      </c>
    </row>
    <row r="13" spans="1:6" ht="60.75" customHeight="1" x14ac:dyDescent="0.45">
      <c r="A13" s="26" t="s">
        <v>18</v>
      </c>
      <c r="B13" s="27">
        <v>1</v>
      </c>
      <c r="C13" s="28">
        <v>10</v>
      </c>
      <c r="D13" s="27">
        <f>'[3]4- 10 + hautes rémunérations'!C12</f>
        <v>0</v>
      </c>
      <c r="E13" s="28">
        <f>B13*C13</f>
        <v>10</v>
      </c>
      <c r="F13" s="27">
        <f>'[3]4- 10 + hautes rémunérations'!C13</f>
        <v>0</v>
      </c>
    </row>
    <row r="14" spans="1:6" ht="45" customHeight="1" x14ac:dyDescent="0.45">
      <c r="A14" s="29" t="s">
        <v>13</v>
      </c>
      <c r="B14" s="30"/>
      <c r="C14" s="31"/>
      <c r="D14" s="30"/>
      <c r="E14" s="31">
        <f>SUM(E10:E13)</f>
        <v>45</v>
      </c>
      <c r="F14" s="32">
        <f>SUM(F10:F13)</f>
        <v>35</v>
      </c>
    </row>
    <row r="15" spans="1:6" ht="45" customHeight="1" x14ac:dyDescent="0.45">
      <c r="A15" s="33" t="s">
        <v>14</v>
      </c>
      <c r="B15" s="34"/>
      <c r="C15" s="35"/>
      <c r="D15" s="34"/>
      <c r="E15" s="35">
        <v>100</v>
      </c>
      <c r="F15" s="36" t="str">
        <f>IF(E14&gt;=75,F14*100/E14,"INCALCULABLE")</f>
        <v>INCALCULABLE</v>
      </c>
    </row>
    <row r="16" spans="1:6" ht="21" x14ac:dyDescent="0.65">
      <c r="A16" s="37"/>
    </row>
  </sheetData>
  <mergeCells count="1">
    <mergeCell ref="A6:F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AF747-F620-4C59-B116-8FA4DD4FE298}">
  <dimension ref="A1:F16"/>
  <sheetViews>
    <sheetView zoomScale="80" zoomScaleNormal="80" workbookViewId="0">
      <selection activeCell="A2" sqref="A2"/>
    </sheetView>
  </sheetViews>
  <sheetFormatPr baseColWidth="10" defaultColWidth="11.33203125" defaultRowHeight="14.25" x14ac:dyDescent="0.45"/>
  <cols>
    <col min="1" max="1" width="55.33203125" style="2" customWidth="1"/>
    <col min="2" max="6" width="25.73046875" style="2" customWidth="1"/>
    <col min="7" max="16384" width="11.33203125" style="2"/>
  </cols>
  <sheetData>
    <row r="1" spans="1:6" ht="32.25" x14ac:dyDescent="0.45">
      <c r="A1" s="1" t="s">
        <v>0</v>
      </c>
    </row>
    <row r="2" spans="1:6" ht="14.25" customHeight="1" x14ac:dyDescent="0.45">
      <c r="A2" s="3"/>
    </row>
    <row r="4" spans="1:6" s="7" customFormat="1" ht="23.25" x14ac:dyDescent="0.7">
      <c r="A4" s="5" t="s">
        <v>15</v>
      </c>
      <c r="B4" s="6"/>
    </row>
    <row r="5" spans="1:6" s="7" customFormat="1" ht="23.25" x14ac:dyDescent="0.7">
      <c r="A5" s="5"/>
      <c r="B5" s="6"/>
    </row>
    <row r="6" spans="1:6" s="7" customFormat="1" ht="100.5" customHeight="1" x14ac:dyDescent="0.45">
      <c r="A6" s="8" t="s">
        <v>2</v>
      </c>
      <c r="B6" s="9"/>
      <c r="C6" s="9"/>
      <c r="D6" s="9"/>
      <c r="E6" s="9"/>
      <c r="F6" s="10"/>
    </row>
    <row r="7" spans="1:6" s="7" customFormat="1" x14ac:dyDescent="0.45">
      <c r="A7" s="38"/>
    </row>
    <row r="9" spans="1:6" ht="85.5" customHeight="1" thickBot="1" x14ac:dyDescent="0.5">
      <c r="A9" s="39"/>
      <c r="B9" s="13" t="s">
        <v>3</v>
      </c>
      <c r="C9" s="13" t="s">
        <v>4</v>
      </c>
      <c r="D9" s="13" t="s">
        <v>5</v>
      </c>
      <c r="E9" s="13" t="s">
        <v>6</v>
      </c>
      <c r="F9" s="13" t="s">
        <v>7</v>
      </c>
    </row>
    <row r="10" spans="1:6" ht="50.2" customHeight="1" thickTop="1" thickBot="1" x14ac:dyDescent="0.5">
      <c r="A10" s="14" t="s">
        <v>8</v>
      </c>
      <c r="B10" s="15">
        <f>'[4]1- Ecart rémunération'!C36</f>
        <v>0</v>
      </c>
      <c r="C10" s="16">
        <v>40</v>
      </c>
      <c r="D10" s="17" t="str">
        <f>'[4]1- Ecart rémunération'!C37</f>
        <v>INCALCULABLE</v>
      </c>
      <c r="E10" s="16">
        <f>B10*C10</f>
        <v>0</v>
      </c>
      <c r="F10" s="15" t="str">
        <f>IF(B10=1,'[4]1- Ecart rémunération'!C38,IF(B10=0,"","#N/A"))</f>
        <v/>
      </c>
    </row>
    <row r="11" spans="1:6" ht="56.25" customHeight="1" thickBot="1" x14ac:dyDescent="0.5">
      <c r="A11" s="18" t="s">
        <v>16</v>
      </c>
      <c r="B11" s="25">
        <f>'[4]2- Ecart augmentations'!C15</f>
        <v>1</v>
      </c>
      <c r="C11" s="19">
        <v>35</v>
      </c>
      <c r="D11" s="20">
        <f>IF(B11=1,MIN('[4]2- Ecart augmentations'!C16,'[4]2- Ecart augmentations'!C17),IF(B11=0,"INCALCULABLE","#N/A"))</f>
        <v>1.7</v>
      </c>
      <c r="E11" s="19">
        <f>B11*C11</f>
        <v>35</v>
      </c>
      <c r="F11" s="19">
        <f>IF(B11=1,'[4]2- Ecart augmentations'!C21,IF(B11=0,"","#N/A"))</f>
        <v>35</v>
      </c>
    </row>
    <row r="12" spans="1:6" ht="60" customHeight="1" thickBot="1" x14ac:dyDescent="0.5">
      <c r="A12" s="18" t="s">
        <v>17</v>
      </c>
      <c r="B12" s="19">
        <f>'[4]3- Retour maternité'!C12</f>
        <v>0</v>
      </c>
      <c r="C12" s="19">
        <v>15</v>
      </c>
      <c r="D12" s="25" t="str">
        <f>'[4]3- Retour maternité'!C13</f>
        <v>INCALCULABLE</v>
      </c>
      <c r="E12" s="19">
        <f>B12*C12</f>
        <v>0</v>
      </c>
      <c r="F12" s="25" t="str">
        <f>IF(B12=1,'[4]3- Retour maternité'!C14,IF(B12=0,"","#N/A"))</f>
        <v/>
      </c>
    </row>
    <row r="13" spans="1:6" ht="60.75" customHeight="1" x14ac:dyDescent="0.45">
      <c r="A13" s="26" t="s">
        <v>18</v>
      </c>
      <c r="B13" s="27">
        <v>1</v>
      </c>
      <c r="C13" s="28">
        <v>10</v>
      </c>
      <c r="D13" s="27">
        <f>'[4]4- 10 + hautes rémunérations'!C12</f>
        <v>1</v>
      </c>
      <c r="E13" s="28">
        <f>B13*C13</f>
        <v>10</v>
      </c>
      <c r="F13" s="27">
        <f>'[4]4- 10 + hautes rémunérations'!C13</f>
        <v>0</v>
      </c>
    </row>
    <row r="14" spans="1:6" ht="45" customHeight="1" x14ac:dyDescent="0.45">
      <c r="A14" s="29" t="s">
        <v>13</v>
      </c>
      <c r="B14" s="30"/>
      <c r="C14" s="31"/>
      <c r="D14" s="30"/>
      <c r="E14" s="31">
        <f>SUM(E10:E13)</f>
        <v>45</v>
      </c>
      <c r="F14" s="32">
        <f>SUM(F10:F13)</f>
        <v>35</v>
      </c>
    </row>
    <row r="15" spans="1:6" ht="45" customHeight="1" x14ac:dyDescent="0.45">
      <c r="A15" s="33" t="s">
        <v>14</v>
      </c>
      <c r="B15" s="34"/>
      <c r="C15" s="35"/>
      <c r="D15" s="34"/>
      <c r="E15" s="35">
        <v>100</v>
      </c>
      <c r="F15" s="36" t="str">
        <f>IF(E14&gt;=75,F14*100/E14,"INCALCULABLE")</f>
        <v>INCALCULABLE</v>
      </c>
    </row>
    <row r="16" spans="1:6" ht="21" x14ac:dyDescent="0.65">
      <c r="A16" s="37"/>
    </row>
  </sheetData>
  <mergeCells count="1">
    <mergeCell ref="A6:F6"/>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08544-574E-4C76-AC6E-302DF4822C20}">
  <dimension ref="A1:F12"/>
  <sheetViews>
    <sheetView zoomScale="80" zoomScaleNormal="80" workbookViewId="0">
      <selection activeCell="C17" sqref="C17"/>
    </sheetView>
  </sheetViews>
  <sheetFormatPr baseColWidth="10" defaultRowHeight="14.25" x14ac:dyDescent="0.45"/>
  <cols>
    <col min="1" max="1" width="48.53125" customWidth="1"/>
    <col min="2" max="2" width="20.796875" customWidth="1"/>
    <col min="3" max="3" width="27.53125" customWidth="1"/>
    <col min="4" max="4" width="28.06640625" customWidth="1"/>
    <col min="5" max="5" width="27.59765625" customWidth="1"/>
    <col min="6" max="6" width="30.59765625" customWidth="1"/>
  </cols>
  <sheetData>
    <row r="1" spans="1:6" ht="35.25" x14ac:dyDescent="0.45">
      <c r="A1" s="40" t="s">
        <v>19</v>
      </c>
    </row>
    <row r="3" spans="1:6" s="43" customFormat="1" ht="23.25" x14ac:dyDescent="0.7">
      <c r="A3" s="41" t="s">
        <v>1</v>
      </c>
      <c r="B3" s="42"/>
    </row>
    <row r="5" spans="1:6" ht="59.25" customHeight="1" thickBot="1" x14ac:dyDescent="0.5">
      <c r="A5" s="12"/>
      <c r="B5" s="44" t="s">
        <v>20</v>
      </c>
      <c r="C5" s="44" t="s">
        <v>21</v>
      </c>
      <c r="D5" s="44" t="s">
        <v>22</v>
      </c>
      <c r="E5" s="44" t="s">
        <v>23</v>
      </c>
      <c r="F5" s="44" t="s">
        <v>24</v>
      </c>
    </row>
    <row r="6" spans="1:6" ht="50.2" customHeight="1" thickTop="1" thickBot="1" x14ac:dyDescent="0.5">
      <c r="A6" s="45" t="s">
        <v>25</v>
      </c>
      <c r="B6" s="46">
        <f>'[5]1- écart rémunération'!D32</f>
        <v>0</v>
      </c>
      <c r="C6" s="47" t="str">
        <f>'[5]1- écart rémunération'!D33</f>
        <v>INCALCULABLE</v>
      </c>
      <c r="D6" s="46" t="str">
        <f>IF(B6=1,'[5]1- écart rémunération'!D34," ")</f>
        <v xml:space="preserve"> </v>
      </c>
      <c r="E6" s="48">
        <v>40</v>
      </c>
      <c r="F6" s="48">
        <f>B6*E6</f>
        <v>0</v>
      </c>
    </row>
    <row r="7" spans="1:6" ht="56.25" customHeight="1" thickBot="1" x14ac:dyDescent="0.5">
      <c r="A7" s="49" t="s">
        <v>26</v>
      </c>
      <c r="B7" s="50">
        <f>'[5]2- écart augmentations'!D14</f>
        <v>1</v>
      </c>
      <c r="C7" s="51">
        <f>IF(B7=1,MIN('[5]2- écart augmentations'!D15,'[5]2- écart augmentations'!D16),IF(B7=0,"INCALCULABLE","#N/A"))</f>
        <v>0.8</v>
      </c>
      <c r="D7" s="50">
        <f>IF(B7=1,'[5]2- écart augmentations'!D20," ")</f>
        <v>35</v>
      </c>
      <c r="E7" s="52">
        <v>35</v>
      </c>
      <c r="F7" s="52">
        <f t="shared" ref="F7:F9" si="0">B7*E7</f>
        <v>35</v>
      </c>
    </row>
    <row r="8" spans="1:6" ht="50.2" customHeight="1" thickBot="1" x14ac:dyDescent="0.5">
      <c r="A8" s="49" t="s">
        <v>27</v>
      </c>
      <c r="B8" s="50">
        <f>'[5]3- AI maternité'!C12</f>
        <v>0</v>
      </c>
      <c r="C8" s="53" t="str">
        <f>'[5]3- AI maternité'!C13</f>
        <v>INCALCULABLE</v>
      </c>
      <c r="D8" s="53" t="str">
        <f>IF(B8=1,'[5]3- AI maternité'!C14," ")</f>
        <v xml:space="preserve"> </v>
      </c>
      <c r="E8" s="52">
        <v>15</v>
      </c>
      <c r="F8" s="52">
        <f t="shared" si="0"/>
        <v>0</v>
      </c>
    </row>
    <row r="9" spans="1:6" ht="60.75" customHeight="1" x14ac:dyDescent="0.45">
      <c r="A9" s="54" t="s">
        <v>28</v>
      </c>
      <c r="B9" s="55">
        <v>1</v>
      </c>
      <c r="C9" s="55">
        <f>'[5]4- 10 + hautes rému'!C11</f>
        <v>2</v>
      </c>
      <c r="D9" s="55">
        <f>IF(B9=1,'[5]4- 10 + hautes rému'!C12," ")</f>
        <v>5</v>
      </c>
      <c r="E9" s="56">
        <v>10</v>
      </c>
      <c r="F9" s="56">
        <f t="shared" si="0"/>
        <v>10</v>
      </c>
    </row>
    <row r="10" spans="1:6" ht="45" customHeight="1" x14ac:dyDescent="0.45">
      <c r="A10" s="57" t="s">
        <v>13</v>
      </c>
      <c r="B10" s="58"/>
      <c r="C10" s="58"/>
      <c r="D10" s="59">
        <f>SUM(D6:D9)</f>
        <v>40</v>
      </c>
      <c r="E10" s="60"/>
      <c r="F10" s="60">
        <f>SUM(F6:F9)</f>
        <v>45</v>
      </c>
    </row>
    <row r="11" spans="1:6" ht="45" customHeight="1" x14ac:dyDescent="0.45">
      <c r="A11" s="61" t="s">
        <v>14</v>
      </c>
      <c r="B11" s="62"/>
      <c r="C11" s="62"/>
      <c r="D11" s="63" t="str">
        <f>IF(F10&gt;=75,D10*100/F10,"INCALCULABLE")</f>
        <v>INCALCULABLE</v>
      </c>
      <c r="E11" s="64"/>
      <c r="F11" s="64">
        <v>100</v>
      </c>
    </row>
    <row r="12" spans="1:6" ht="21" x14ac:dyDescent="0.65">
      <c r="A12" s="65" t="str">
        <f>IF(F10&lt;75,"L'index est incalculable car le nombre de points maximum des indicateurs calculables est inférieur à 75.",IF(AND(F10&gt;=75,F10&lt;100),"Le total des indicateurs calculables est ramené sur 100 points en appliquant la règle de la proportionnalité."," "))</f>
        <v>L'index est incalculable car le nombre de points maximum des indicateurs calculables est inférieur à 75.</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2CA14-E19E-4D2D-850F-9A6982BADED9}">
  <dimension ref="A1:F16"/>
  <sheetViews>
    <sheetView topLeftCell="A10" zoomScale="80" zoomScaleNormal="80" workbookViewId="0">
      <selection activeCell="D16" sqref="D16"/>
    </sheetView>
  </sheetViews>
  <sheetFormatPr baseColWidth="10" defaultColWidth="11.33203125" defaultRowHeight="14.25" x14ac:dyDescent="0.45"/>
  <cols>
    <col min="1" max="1" width="55.33203125" style="2" customWidth="1"/>
    <col min="2" max="6" width="25.73046875" style="2" customWidth="1"/>
    <col min="7" max="16384" width="11.33203125" style="2"/>
  </cols>
  <sheetData>
    <row r="1" spans="1:6" ht="32.25" x14ac:dyDescent="0.45">
      <c r="A1" s="1" t="s">
        <v>0</v>
      </c>
    </row>
    <row r="2" spans="1:6" ht="14.25" customHeight="1" x14ac:dyDescent="0.45">
      <c r="A2" s="3"/>
    </row>
    <row r="4" spans="1:6" s="7" customFormat="1" ht="23.25" x14ac:dyDescent="0.7">
      <c r="A4" s="5" t="s">
        <v>15</v>
      </c>
      <c r="B4" s="6"/>
    </row>
    <row r="5" spans="1:6" s="7" customFormat="1" ht="23.25" x14ac:dyDescent="0.7">
      <c r="A5" s="5"/>
      <c r="B5" s="6"/>
    </row>
    <row r="6" spans="1:6" s="7" customFormat="1" ht="100.5" customHeight="1" x14ac:dyDescent="0.45">
      <c r="A6" s="8" t="s">
        <v>2</v>
      </c>
      <c r="B6" s="9"/>
      <c r="C6" s="9"/>
      <c r="D6" s="9"/>
      <c r="E6" s="9"/>
      <c r="F6" s="10"/>
    </row>
    <row r="7" spans="1:6" s="7" customFormat="1" x14ac:dyDescent="0.45">
      <c r="A7" s="38"/>
    </row>
    <row r="9" spans="1:6" ht="85.5" customHeight="1" thickBot="1" x14ac:dyDescent="0.5">
      <c r="A9" s="39"/>
      <c r="B9" s="13" t="s">
        <v>3</v>
      </c>
      <c r="C9" s="13" t="s">
        <v>4</v>
      </c>
      <c r="D9" s="13" t="s">
        <v>5</v>
      </c>
      <c r="E9" s="13" t="s">
        <v>6</v>
      </c>
      <c r="F9" s="13" t="s">
        <v>7</v>
      </c>
    </row>
    <row r="10" spans="1:6" ht="50.2" customHeight="1" thickTop="1" thickBot="1" x14ac:dyDescent="0.5">
      <c r="A10" s="14" t="s">
        <v>8</v>
      </c>
      <c r="B10" s="15">
        <f>'[6]1- Ecart rémunération'!C36</f>
        <v>1</v>
      </c>
      <c r="C10" s="16">
        <v>40</v>
      </c>
      <c r="D10" s="17">
        <f>'[6]1- Ecart rémunération'!C37</f>
        <v>0</v>
      </c>
      <c r="E10" s="16">
        <f>B10*C10</f>
        <v>40</v>
      </c>
      <c r="F10" s="15">
        <f>IF(B10=1,'[6]1- Ecart rémunération'!C38,IF(B10=0,"","#N/A"))</f>
        <v>40</v>
      </c>
    </row>
    <row r="11" spans="1:6" ht="56.25" customHeight="1" thickBot="1" x14ac:dyDescent="0.5">
      <c r="A11" s="18" t="s">
        <v>16</v>
      </c>
      <c r="B11" s="25">
        <f>'[6]2- Ecart augmentations'!C15</f>
        <v>1</v>
      </c>
      <c r="C11" s="19">
        <v>35</v>
      </c>
      <c r="D11" s="20">
        <f>IF(B11=1,MIN('[6]2- Ecart augmentations'!C16,'[6]2- Ecart augmentations'!C17),IF(B11=0,"INCALCULABLE","#N/A"))</f>
        <v>1.9</v>
      </c>
      <c r="E11" s="19">
        <f>B11*C11</f>
        <v>35</v>
      </c>
      <c r="F11" s="19">
        <f>IF(B11=1,'[6]2- Ecart augmentations'!C21,IF(B11=0,"","#N/A"))</f>
        <v>35</v>
      </c>
    </row>
    <row r="12" spans="1:6" ht="60" customHeight="1" thickBot="1" x14ac:dyDescent="0.5">
      <c r="A12" s="18" t="s">
        <v>17</v>
      </c>
      <c r="B12" s="19">
        <f>'[6]3- Retour maternité'!C12</f>
        <v>0</v>
      </c>
      <c r="C12" s="19">
        <v>15</v>
      </c>
      <c r="D12" s="25" t="str">
        <f>'[6]3- Retour maternité'!C13</f>
        <v>INCALCULABLE</v>
      </c>
      <c r="E12" s="19">
        <f>B12*C12</f>
        <v>0</v>
      </c>
      <c r="F12" s="25" t="str">
        <f>IF(B12=1,'[6]3- Retour maternité'!C14,IF(B12=0,"","#N/A"))</f>
        <v/>
      </c>
    </row>
    <row r="13" spans="1:6" ht="60.75" customHeight="1" x14ac:dyDescent="0.45">
      <c r="A13" s="26" t="s">
        <v>18</v>
      </c>
      <c r="B13" s="27">
        <v>1</v>
      </c>
      <c r="C13" s="28">
        <v>10</v>
      </c>
      <c r="D13" s="27">
        <f>'[6]4- 10 + hautes rémunérations'!C12</f>
        <v>1</v>
      </c>
      <c r="E13" s="28">
        <f>B13*C13</f>
        <v>10</v>
      </c>
      <c r="F13" s="27">
        <f>'[6]4- 10 + hautes rémunérations'!C13</f>
        <v>0</v>
      </c>
    </row>
    <row r="14" spans="1:6" ht="45" customHeight="1" x14ac:dyDescent="0.45">
      <c r="A14" s="29" t="s">
        <v>13</v>
      </c>
      <c r="B14" s="30"/>
      <c r="C14" s="31"/>
      <c r="D14" s="30"/>
      <c r="E14" s="31">
        <f>SUM(E10:E13)</f>
        <v>85</v>
      </c>
      <c r="F14" s="32">
        <f>SUM(F10:F13)</f>
        <v>75</v>
      </c>
    </row>
    <row r="15" spans="1:6" ht="45" customHeight="1" x14ac:dyDescent="0.45">
      <c r="A15" s="33" t="s">
        <v>14</v>
      </c>
      <c r="B15" s="34"/>
      <c r="C15" s="35"/>
      <c r="D15" s="34"/>
      <c r="E15" s="35">
        <v>100</v>
      </c>
      <c r="F15" s="36">
        <f>IF(E14&gt;=75,F14*100/E14,"INCALCULABLE")</f>
        <v>88.235294117647058</v>
      </c>
    </row>
    <row r="16" spans="1:6" ht="21" x14ac:dyDescent="0.65">
      <c r="A16" s="37"/>
    </row>
  </sheetData>
  <mergeCells count="1">
    <mergeCell ref="A6:F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0529E-23DB-4B11-89C6-B8C3C2A34F23}">
  <dimension ref="A1:F16"/>
  <sheetViews>
    <sheetView zoomScale="80" zoomScaleNormal="80" workbookViewId="0">
      <selection activeCell="H6" sqref="H6"/>
    </sheetView>
  </sheetViews>
  <sheetFormatPr baseColWidth="10" defaultColWidth="11.33203125" defaultRowHeight="14.25" x14ac:dyDescent="0.45"/>
  <cols>
    <col min="1" max="1" width="55.33203125" style="2" customWidth="1"/>
    <col min="2" max="6" width="25.73046875" style="2" customWidth="1"/>
    <col min="7" max="16384" width="11.33203125" style="2"/>
  </cols>
  <sheetData>
    <row r="1" spans="1:6" ht="32.25" x14ac:dyDescent="0.45">
      <c r="A1" s="1" t="s">
        <v>0</v>
      </c>
    </row>
    <row r="2" spans="1:6" ht="14.25" customHeight="1" x14ac:dyDescent="0.45">
      <c r="A2" s="3"/>
    </row>
    <row r="4" spans="1:6" s="7" customFormat="1" ht="23.25" x14ac:dyDescent="0.7">
      <c r="A4" s="5" t="s">
        <v>15</v>
      </c>
      <c r="B4" s="6"/>
    </row>
    <row r="5" spans="1:6" s="7" customFormat="1" ht="23.25" x14ac:dyDescent="0.7">
      <c r="A5" s="5"/>
      <c r="B5" s="6"/>
    </row>
    <row r="6" spans="1:6" s="7" customFormat="1" ht="100.5" customHeight="1" x14ac:dyDescent="0.45">
      <c r="A6" s="8" t="s">
        <v>2</v>
      </c>
      <c r="B6" s="9"/>
      <c r="C6" s="9"/>
      <c r="D6" s="9"/>
      <c r="E6" s="9"/>
      <c r="F6" s="10"/>
    </row>
    <row r="7" spans="1:6" s="7" customFormat="1" x14ac:dyDescent="0.45">
      <c r="A7" s="38"/>
    </row>
    <row r="9" spans="1:6" ht="85.5" customHeight="1" thickBot="1" x14ac:dyDescent="0.5">
      <c r="A9" s="39"/>
      <c r="B9" s="13" t="s">
        <v>3</v>
      </c>
      <c r="C9" s="13" t="s">
        <v>4</v>
      </c>
      <c r="D9" s="13" t="s">
        <v>5</v>
      </c>
      <c r="E9" s="13" t="s">
        <v>6</v>
      </c>
      <c r="F9" s="13" t="s">
        <v>7</v>
      </c>
    </row>
    <row r="10" spans="1:6" ht="50.2" customHeight="1" thickTop="1" thickBot="1" x14ac:dyDescent="0.5">
      <c r="A10" s="14" t="s">
        <v>8</v>
      </c>
      <c r="B10" s="15">
        <f>'[7]1- Ecart rémunération'!C36</f>
        <v>0</v>
      </c>
      <c r="C10" s="16">
        <v>40</v>
      </c>
      <c r="D10" s="17" t="str">
        <f>'[7]1- Ecart rémunération'!C37</f>
        <v>INCALCULABLE</v>
      </c>
      <c r="E10" s="16">
        <f>B10*C10</f>
        <v>0</v>
      </c>
      <c r="F10" s="15" t="str">
        <f>IF(B10=1,'[7]1- Ecart rémunération'!C38,IF(B10=0,"","#N/A"))</f>
        <v/>
      </c>
    </row>
    <row r="11" spans="1:6" ht="56.25" customHeight="1" thickBot="1" x14ac:dyDescent="0.5">
      <c r="A11" s="18" t="s">
        <v>16</v>
      </c>
      <c r="B11" s="25">
        <f>'[7]2- Ecart augmentations'!C15</f>
        <v>1</v>
      </c>
      <c r="C11" s="19">
        <v>35</v>
      </c>
      <c r="D11" s="20">
        <f>IF(B11=1,MIN('[7]2- Ecart augmentations'!C16,'[7]2- Ecart augmentations'!C17),IF(B11=0,"INCALCULABLE","#N/A"))</f>
        <v>1.7</v>
      </c>
      <c r="E11" s="19">
        <f>B11*C11</f>
        <v>35</v>
      </c>
      <c r="F11" s="19">
        <f>IF(B11=1,'[7]2- Ecart augmentations'!C21,IF(B11=0,"","#N/A"))</f>
        <v>35</v>
      </c>
    </row>
    <row r="12" spans="1:6" ht="60" customHeight="1" thickBot="1" x14ac:dyDescent="0.5">
      <c r="A12" s="18" t="s">
        <v>17</v>
      </c>
      <c r="B12" s="19">
        <f>'[7]3- Retour maternité'!C12</f>
        <v>0</v>
      </c>
      <c r="C12" s="19">
        <v>15</v>
      </c>
      <c r="D12" s="25" t="str">
        <f>'[7]3- Retour maternité'!C13</f>
        <v>INCALCULABLE</v>
      </c>
      <c r="E12" s="19">
        <f>B12*C12</f>
        <v>0</v>
      </c>
      <c r="F12" s="25" t="str">
        <f>IF(B12=1,'[7]3- Retour maternité'!C14,IF(B12=0,"","#N/A"))</f>
        <v/>
      </c>
    </row>
    <row r="13" spans="1:6" ht="60.75" customHeight="1" x14ac:dyDescent="0.45">
      <c r="A13" s="26" t="s">
        <v>18</v>
      </c>
      <c r="B13" s="27">
        <v>1</v>
      </c>
      <c r="C13" s="28">
        <v>10</v>
      </c>
      <c r="D13" s="27">
        <f>'[7]4- 10 + hautes rémunérations'!C12</f>
        <v>2</v>
      </c>
      <c r="E13" s="28">
        <f>B13*C13</f>
        <v>10</v>
      </c>
      <c r="F13" s="27">
        <f>'[7]4- 10 + hautes rémunérations'!C13</f>
        <v>5</v>
      </c>
    </row>
    <row r="14" spans="1:6" ht="45" customHeight="1" x14ac:dyDescent="0.45">
      <c r="A14" s="29" t="s">
        <v>13</v>
      </c>
      <c r="B14" s="30"/>
      <c r="C14" s="31"/>
      <c r="D14" s="30"/>
      <c r="E14" s="31">
        <f>SUM(E10:E13)</f>
        <v>45</v>
      </c>
      <c r="F14" s="32">
        <f>SUM(F10:F13)</f>
        <v>40</v>
      </c>
    </row>
    <row r="15" spans="1:6" ht="45" customHeight="1" x14ac:dyDescent="0.45">
      <c r="A15" s="33" t="s">
        <v>14</v>
      </c>
      <c r="B15" s="34"/>
      <c r="C15" s="35"/>
      <c r="D15" s="34"/>
      <c r="E15" s="35">
        <v>100</v>
      </c>
      <c r="F15" s="36" t="str">
        <f>IF(E14&gt;=75,F14*100/E14,"INCALCULABLE")</f>
        <v>INCALCULABLE</v>
      </c>
    </row>
    <row r="16" spans="1:6" ht="21" x14ac:dyDescent="0.65">
      <c r="A16" s="37"/>
    </row>
  </sheetData>
  <mergeCells count="1">
    <mergeCell ref="A6:F6"/>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97D31-C8DB-46CD-99E0-857426991C50}">
  <dimension ref="A1:F16"/>
  <sheetViews>
    <sheetView topLeftCell="A10" zoomScale="80" zoomScaleNormal="80" workbookViewId="0">
      <selection activeCell="E15" sqref="E15"/>
    </sheetView>
  </sheetViews>
  <sheetFormatPr baseColWidth="10" defaultColWidth="11.33203125" defaultRowHeight="14.25" x14ac:dyDescent="0.45"/>
  <cols>
    <col min="1" max="1" width="55.33203125" style="2" customWidth="1"/>
    <col min="2" max="6" width="25.73046875" style="2" customWidth="1"/>
    <col min="7" max="16384" width="11.33203125" style="2"/>
  </cols>
  <sheetData>
    <row r="1" spans="1:6" ht="32.25" x14ac:dyDescent="0.45">
      <c r="A1" s="1" t="s">
        <v>0</v>
      </c>
    </row>
    <row r="2" spans="1:6" ht="14.25" customHeight="1" x14ac:dyDescent="0.45">
      <c r="A2" s="3"/>
    </row>
    <row r="4" spans="1:6" s="7" customFormat="1" ht="23.25" x14ac:dyDescent="0.7">
      <c r="A4" s="5" t="s">
        <v>15</v>
      </c>
      <c r="B4" s="6"/>
    </row>
    <row r="5" spans="1:6" s="7" customFormat="1" ht="23.25" x14ac:dyDescent="0.7">
      <c r="A5" s="5"/>
      <c r="B5" s="6"/>
    </row>
    <row r="6" spans="1:6" s="7" customFormat="1" ht="100.5" customHeight="1" x14ac:dyDescent="0.45">
      <c r="A6" s="8" t="s">
        <v>2</v>
      </c>
      <c r="B6" s="9"/>
      <c r="C6" s="9"/>
      <c r="D6" s="9"/>
      <c r="E6" s="9"/>
      <c r="F6" s="10"/>
    </row>
    <row r="7" spans="1:6" s="7" customFormat="1" x14ac:dyDescent="0.45">
      <c r="A7" s="38"/>
    </row>
    <row r="9" spans="1:6" ht="85.5" customHeight="1" thickBot="1" x14ac:dyDescent="0.5">
      <c r="A9" s="39"/>
      <c r="B9" s="13" t="s">
        <v>3</v>
      </c>
      <c r="C9" s="13" t="s">
        <v>4</v>
      </c>
      <c r="D9" s="13" t="s">
        <v>5</v>
      </c>
      <c r="E9" s="13" t="s">
        <v>6</v>
      </c>
      <c r="F9" s="13" t="s">
        <v>7</v>
      </c>
    </row>
    <row r="10" spans="1:6" ht="50.2" customHeight="1" thickTop="1" thickBot="1" x14ac:dyDescent="0.5">
      <c r="A10" s="14" t="s">
        <v>8</v>
      </c>
      <c r="B10" s="15">
        <f>'[8]1- Ecart rémunération'!C36</f>
        <v>1</v>
      </c>
      <c r="C10" s="16">
        <v>40</v>
      </c>
      <c r="D10" s="17">
        <f>'[8]1- Ecart rémunération'!C37</f>
        <v>11.3</v>
      </c>
      <c r="E10" s="16">
        <f>B10*C10</f>
        <v>40</v>
      </c>
      <c r="F10" s="15">
        <f>IF(B10=1,'[8]1- Ecart rémunération'!C38,IF(B10=0,"","#N/A"))</f>
        <v>23</v>
      </c>
    </row>
    <row r="11" spans="1:6" ht="56.25" customHeight="1" thickBot="1" x14ac:dyDescent="0.5">
      <c r="A11" s="18" t="s">
        <v>16</v>
      </c>
      <c r="B11" s="25">
        <f>'[8]2- Ecart augmentations'!C15</f>
        <v>1</v>
      </c>
      <c r="C11" s="19">
        <v>35</v>
      </c>
      <c r="D11" s="20">
        <f>IF(B11=1,MIN('[8]2- Ecart augmentations'!C16,'[8]2- Ecart augmentations'!C17),IF(B11=0,"INCALCULABLE","#N/A"))</f>
        <v>9.3000000000000007</v>
      </c>
      <c r="E11" s="19">
        <f>B11*C11</f>
        <v>35</v>
      </c>
      <c r="F11" s="19">
        <f>IF(B11=1,'[8]2- Ecart augmentations'!C21,IF(B11=0,"","#N/A"))</f>
        <v>15</v>
      </c>
    </row>
    <row r="12" spans="1:6" ht="60" customHeight="1" thickBot="1" x14ac:dyDescent="0.5">
      <c r="A12" s="18" t="s">
        <v>17</v>
      </c>
      <c r="B12" s="19">
        <f>'[8]3- Retour maternité'!C12</f>
        <v>0</v>
      </c>
      <c r="C12" s="19">
        <v>15</v>
      </c>
      <c r="D12" s="25" t="str">
        <f>'[8]3- Retour maternité'!C13</f>
        <v>INCALCULABLE</v>
      </c>
      <c r="E12" s="19">
        <f>B12*C12</f>
        <v>0</v>
      </c>
      <c r="F12" s="25" t="str">
        <f>IF(B12=1,'[8]3- Retour maternité'!C14,IF(B12=0,"","#N/A"))</f>
        <v/>
      </c>
    </row>
    <row r="13" spans="1:6" ht="60.75" customHeight="1" x14ac:dyDescent="0.45">
      <c r="A13" s="26" t="s">
        <v>18</v>
      </c>
      <c r="B13" s="27">
        <v>1</v>
      </c>
      <c r="C13" s="28">
        <v>10</v>
      </c>
      <c r="D13" s="27">
        <f>'[8]4- 10 + hautes rémunérations'!C12</f>
        <v>2</v>
      </c>
      <c r="E13" s="28">
        <f>B13*C13</f>
        <v>10</v>
      </c>
      <c r="F13" s="27">
        <f>'[8]4- 10 + hautes rémunérations'!C13</f>
        <v>5</v>
      </c>
    </row>
    <row r="14" spans="1:6" ht="45" customHeight="1" x14ac:dyDescent="0.45">
      <c r="A14" s="29" t="s">
        <v>13</v>
      </c>
      <c r="B14" s="30"/>
      <c r="C14" s="31"/>
      <c r="D14" s="30"/>
      <c r="E14" s="31">
        <f>SUM(E10:E13)</f>
        <v>85</v>
      </c>
      <c r="F14" s="32">
        <f>SUM(F10:F13)</f>
        <v>43</v>
      </c>
    </row>
    <row r="15" spans="1:6" ht="45" customHeight="1" x14ac:dyDescent="0.45">
      <c r="A15" s="33" t="s">
        <v>14</v>
      </c>
      <c r="B15" s="34"/>
      <c r="C15" s="35"/>
      <c r="D15" s="34"/>
      <c r="E15" s="35">
        <v>100</v>
      </c>
      <c r="F15" s="36">
        <f>IF(E14&gt;=75,F14*100/E14,"INCALCULABLE")</f>
        <v>50.588235294117645</v>
      </c>
    </row>
    <row r="16" spans="1:6" ht="21" x14ac:dyDescent="0.65">
      <c r="A16" s="37"/>
    </row>
  </sheetData>
  <mergeCells count="1">
    <mergeCell ref="A6:F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Index TRANSPORTS LAHAYE</vt:lpstr>
      <vt:lpstr>Index LGL INTERNATIONAL</vt:lpstr>
      <vt:lpstr>Index LAHAYE FRIGO 35</vt:lpstr>
      <vt:lpstr>Index LAHAYE NANTES</vt:lpstr>
      <vt:lpstr>Index LAHAYE LE MANS</vt:lpstr>
      <vt:lpstr>index LAHAYE LOCATION </vt:lpstr>
      <vt:lpstr>Index LDF</vt:lpstr>
      <vt:lpstr>Index LAHAYE LOGISTIQUE </vt:lpstr>
      <vt:lpstr>Index</vt: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HILLION</dc:creator>
  <cp:lastModifiedBy>Christophe HILLION</cp:lastModifiedBy>
  <dcterms:created xsi:type="dcterms:W3CDTF">2025-04-15T15:53:50Z</dcterms:created>
  <dcterms:modified xsi:type="dcterms:W3CDTF">2025-04-15T16:08:15Z</dcterms:modified>
</cp:coreProperties>
</file>